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830" windowHeight="4770" activeTab="0"/>
  </bookViews>
  <sheets>
    <sheet name="Натовареност" sheetId="1" r:id="rId1"/>
    <sheet name="ДП-НСлСл" sheetId="2" r:id="rId2"/>
    <sheet name="ДП-Окръж.Сл.Отдели" sheetId="3" r:id="rId3"/>
    <sheet name="Следсвия за съд" sheetId="4" r:id="rId4"/>
    <sheet name="Прикл.и обединени" sheetId="5" r:id="rId5"/>
    <sheet name="Следствия на производство" sheetId="6" r:id="rId6"/>
    <sheet name="Отчет НСлСл+ОСО" sheetId="7" r:id="rId7"/>
  </sheets>
  <definedNames>
    <definedName name="_xlnm.Print_Area" localSheetId="0">'Натовареност'!$A$1:$Q$14</definedName>
  </definedNames>
  <calcPr fullCalcOnLoad="1"/>
</workbook>
</file>

<file path=xl/sharedStrings.xml><?xml version="1.0" encoding="utf-8"?>
<sst xmlns="http://schemas.openxmlformats.org/spreadsheetml/2006/main" count="693" uniqueCount="311">
  <si>
    <t>Отдели</t>
  </si>
  <si>
    <t>Следователи,</t>
  </si>
  <si>
    <t>Разсл. дела</t>
  </si>
  <si>
    <t>Прикл. дела</t>
  </si>
  <si>
    <t>Дела за съд</t>
  </si>
  <si>
    <t>оста-</t>
  </si>
  <si>
    <t>нови</t>
  </si>
  <si>
    <t>всичко</t>
  </si>
  <si>
    <t xml:space="preserve">за </t>
  </si>
  <si>
    <t>вися-</t>
  </si>
  <si>
    <t>средномесе-</t>
  </si>
  <si>
    <t>на 1 следо-</t>
  </si>
  <si>
    <t>нали</t>
  </si>
  <si>
    <t>съд</t>
  </si>
  <si>
    <t>щи</t>
  </si>
  <si>
    <t>чен брой</t>
  </si>
  <si>
    <t>вател</t>
  </si>
  <si>
    <t>отдел 01</t>
  </si>
  <si>
    <t>отдел 02</t>
  </si>
  <si>
    <t>отдел 03</t>
  </si>
  <si>
    <t>отдел 04</t>
  </si>
  <si>
    <t>отдел 05</t>
  </si>
  <si>
    <t>отдел 06</t>
  </si>
  <si>
    <t>ВСИЧКО:</t>
  </si>
  <si>
    <t>превъз-</t>
  </si>
  <si>
    <t>ложени</t>
  </si>
  <si>
    <t>продъл-</t>
  </si>
  <si>
    <t>жени</t>
  </si>
  <si>
    <t>от тях</t>
  </si>
  <si>
    <t>възоб.</t>
  </si>
  <si>
    <t xml:space="preserve">досъдебни производства                 </t>
  </si>
  <si>
    <t>за</t>
  </si>
  <si>
    <t>прекр.</t>
  </si>
  <si>
    <t>спиране</t>
  </si>
  <si>
    <t>изпра-</t>
  </si>
  <si>
    <t>тени</t>
  </si>
  <si>
    <t>приклю-</t>
  </si>
  <si>
    <t>чени</t>
  </si>
  <si>
    <t>отдел 07</t>
  </si>
  <si>
    <t>отдел 08</t>
  </si>
  <si>
    <t>отдел 09</t>
  </si>
  <si>
    <t xml:space="preserve">N </t>
  </si>
  <si>
    <t>ГЛ.</t>
  </si>
  <si>
    <t>ВИД НА ПРЕСТЪПЛЕНИЯТА</t>
  </si>
  <si>
    <t>ОСТАНАЛИ</t>
  </si>
  <si>
    <t>НОВООБ-</t>
  </si>
  <si>
    <t>ПРЕВЪЗЛОЖЕНИ</t>
  </si>
  <si>
    <t>ПРОДЪЛ-</t>
  </si>
  <si>
    <t>ВСИЧКО</t>
  </si>
  <si>
    <t xml:space="preserve">                      П Р И К Л Ю Ч Е Н И  </t>
  </si>
  <si>
    <t xml:space="preserve"> </t>
  </si>
  <si>
    <t xml:space="preserve">  ВСИЧКО</t>
  </si>
  <si>
    <t xml:space="preserve">ИЗПРАТЕНИ  </t>
  </si>
  <si>
    <t xml:space="preserve">    О Б В И Н Я Е М И   Л И Ц А</t>
  </si>
  <si>
    <t xml:space="preserve">     Щ Е Т И   ПО  ПРИКЛЮЧЕНИ ПРОИЗВОДСТВА</t>
  </si>
  <si>
    <t>по</t>
  </si>
  <si>
    <t>от</t>
  </si>
  <si>
    <t>НЕПРИК-</t>
  </si>
  <si>
    <t>РАЗУВАНИ</t>
  </si>
  <si>
    <t>(ПОЛУЧЕНИ)</t>
  </si>
  <si>
    <t>ЖЕНИ</t>
  </si>
  <si>
    <t>ВЪЗОБ-</t>
  </si>
  <si>
    <t xml:space="preserve">НА </t>
  </si>
  <si>
    <t>С ОБВИ-</t>
  </si>
  <si>
    <t>ЗА ПРЕКРАТЯВАНЕ</t>
  </si>
  <si>
    <t xml:space="preserve">  ЗА  С П И Р А Н Е</t>
  </si>
  <si>
    <t xml:space="preserve">                    ПРИКЛЮЧЕНИ</t>
  </si>
  <si>
    <t>НА ДРУГИ СЛ.</t>
  </si>
  <si>
    <t>НА ПРОИЗ-</t>
  </si>
  <si>
    <t xml:space="preserve">    от тях:</t>
  </si>
  <si>
    <t>ред</t>
  </si>
  <si>
    <t>НК</t>
  </si>
  <si>
    <t>ЛЮЧЕНИ</t>
  </si>
  <si>
    <t>ОТ ДРУГИ СЛ.</t>
  </si>
  <si>
    <t>НОВЕНИ</t>
  </si>
  <si>
    <t>ПРОИЗ-</t>
  </si>
  <si>
    <t>НИТЕЛНО</t>
  </si>
  <si>
    <t xml:space="preserve">по чл.24, </t>
  </si>
  <si>
    <t xml:space="preserve">на други </t>
  </si>
  <si>
    <t>по чл.244</t>
  </si>
  <si>
    <t xml:space="preserve">    на др. основ.</t>
  </si>
  <si>
    <t xml:space="preserve">СЛУЖБИ И </t>
  </si>
  <si>
    <t>ВОДСТВО</t>
  </si>
  <si>
    <t xml:space="preserve"> ВСИЧКО</t>
  </si>
  <si>
    <t>с мярка</t>
  </si>
  <si>
    <t xml:space="preserve">     с</t>
  </si>
  <si>
    <t>допъл-</t>
  </si>
  <si>
    <t>непълно-</t>
  </si>
  <si>
    <t>пълно-</t>
  </si>
  <si>
    <t xml:space="preserve">  чуж-</t>
  </si>
  <si>
    <t xml:space="preserve"> Нанесени</t>
  </si>
  <si>
    <t xml:space="preserve"> Допълни-</t>
  </si>
  <si>
    <t xml:space="preserve"> Възстано-</t>
  </si>
  <si>
    <t xml:space="preserve"> Обезпе-</t>
  </si>
  <si>
    <t>ОТ МИНАЛ</t>
  </si>
  <si>
    <t>СЛУЖБИ</t>
  </si>
  <si>
    <t>ЗАКЛ.</t>
  </si>
  <si>
    <t>ал.1,т.1</t>
  </si>
  <si>
    <t>основания</t>
  </si>
  <si>
    <t xml:space="preserve"> ПРЕКР.</t>
  </si>
  <si>
    <t>ал.1 т.2</t>
  </si>
  <si>
    <t>СПРЕНИ</t>
  </si>
  <si>
    <t xml:space="preserve">ПРОКУРАТУРИ </t>
  </si>
  <si>
    <t>В КРАЯ НА</t>
  </si>
  <si>
    <t xml:space="preserve">   ОБВ.</t>
  </si>
  <si>
    <t>зад.под</t>
  </si>
  <si>
    <t xml:space="preserve">  друга</t>
  </si>
  <si>
    <t>нително</t>
  </si>
  <si>
    <t>летни</t>
  </si>
  <si>
    <t xml:space="preserve">  денци</t>
  </si>
  <si>
    <t>телно уст.</t>
  </si>
  <si>
    <t xml:space="preserve">    вени</t>
  </si>
  <si>
    <t xml:space="preserve">   чени</t>
  </si>
  <si>
    <t>ПЕРИОД</t>
  </si>
  <si>
    <t xml:space="preserve">   НПК</t>
  </si>
  <si>
    <t xml:space="preserve">   с/у ИИ</t>
  </si>
  <si>
    <t xml:space="preserve">   с/у НИ</t>
  </si>
  <si>
    <t>И ОБЕДИНЕНИ</t>
  </si>
  <si>
    <t>ОТЧЕТНИЯ</t>
  </si>
  <si>
    <t xml:space="preserve">  ЛИЦА</t>
  </si>
  <si>
    <t>стража</t>
  </si>
  <si>
    <t xml:space="preserve">  мярка</t>
  </si>
  <si>
    <t>привле-</t>
  </si>
  <si>
    <t>българ.</t>
  </si>
  <si>
    <t>по след.път</t>
  </si>
  <si>
    <t xml:space="preserve">    прикл.</t>
  </si>
  <si>
    <t>граждани</t>
  </si>
  <si>
    <t>4(D)</t>
  </si>
  <si>
    <t>5(E)</t>
  </si>
  <si>
    <t>6(F)</t>
  </si>
  <si>
    <t>7(G)</t>
  </si>
  <si>
    <t>8(H)</t>
  </si>
  <si>
    <t>9(I)</t>
  </si>
  <si>
    <t>10(J)</t>
  </si>
  <si>
    <t>11(K)</t>
  </si>
  <si>
    <t>12(L)</t>
  </si>
  <si>
    <t>13(M)</t>
  </si>
  <si>
    <t>14(N)</t>
  </si>
  <si>
    <t>15(O)</t>
  </si>
  <si>
    <t>16(P)</t>
  </si>
  <si>
    <t>17(Q)</t>
  </si>
  <si>
    <t>18(R)</t>
  </si>
  <si>
    <t>19(S)</t>
  </si>
  <si>
    <t>20(T)</t>
  </si>
  <si>
    <t>21(U)</t>
  </si>
  <si>
    <t>22(V)</t>
  </si>
  <si>
    <t>23(W)</t>
  </si>
  <si>
    <t>24(X)</t>
  </si>
  <si>
    <t>25(Y)</t>
  </si>
  <si>
    <t>26(Z)</t>
  </si>
  <si>
    <t>27(AA)</t>
  </si>
  <si>
    <t>28(AB)</t>
  </si>
  <si>
    <t>29(AC)</t>
  </si>
  <si>
    <t>30(AD)</t>
  </si>
  <si>
    <t>31(AE)</t>
  </si>
  <si>
    <t>32(AF)</t>
  </si>
  <si>
    <t>Измяна чл.95-97  НК</t>
  </si>
  <si>
    <t>Предателство и шпионство чл.98-105 НК</t>
  </si>
  <si>
    <t>Диверсия и вредителство чл.106-107 НК</t>
  </si>
  <si>
    <t>Други престъпления по гл.I от НК</t>
  </si>
  <si>
    <t>Умишлени убийства чл.115-116 и 118 дов.</t>
  </si>
  <si>
    <t>Опити за убийства чл.115-116 и 118 НК</t>
  </si>
  <si>
    <t>Убийства по непредпазливост чл.122-123 НК</t>
  </si>
  <si>
    <t>Телесни повреди чл.128-132 и 135 НК</t>
  </si>
  <si>
    <t xml:space="preserve">Телесни повреди по непредпазливост чл.133 и 134 НК </t>
  </si>
  <si>
    <t>Злепоставяне чл.136-141 НК</t>
  </si>
  <si>
    <t>Отвличане, противозак. лишаване от своб. чл.142,142а</t>
  </si>
  <si>
    <t>Принуда чл.143-144 НК</t>
  </si>
  <si>
    <t>Издаване на чужда тайна чл.145 НК</t>
  </si>
  <si>
    <t>Обида и клевета чл.146-148 НК</t>
  </si>
  <si>
    <t>Изнасилвания чл.152 НК</t>
  </si>
  <si>
    <t>Други престъпления по гл.II от НК</t>
  </si>
  <si>
    <t>Прест.против правата на гражданите чл.162-172 НК</t>
  </si>
  <si>
    <t>Прест.против интелект.собственост чл.172а-174 НК</t>
  </si>
  <si>
    <t>Други престъпления по гл.III от НК</t>
  </si>
  <si>
    <t>Прест. против брака, сем. и младежта чл.176-193 НК</t>
  </si>
  <si>
    <t>Кражби чл.194-197 НК</t>
  </si>
  <si>
    <t>Грабежи чл.198-200 НК</t>
  </si>
  <si>
    <t>Присвоявания чл.201-208 НК</t>
  </si>
  <si>
    <t>Измама чл.209-213 НК</t>
  </si>
  <si>
    <t>Изнудване чл.213а, 214 НК</t>
  </si>
  <si>
    <t>Други престъпления по гл.V от НК</t>
  </si>
  <si>
    <t>Общи стопански престъпления чл.219-227 НК</t>
  </si>
  <si>
    <t>Прест. в отделни стоп.отрасли чл.228-240 НК</t>
  </si>
  <si>
    <t>Прест.против митническия режим чл.242 НК</t>
  </si>
  <si>
    <t>Контрабанда с нарк. в-ва чл.242 ал.2,3 и 354а НК</t>
  </si>
  <si>
    <t>Прест. против паричната и кред. с-ма чл.243-252 НК</t>
  </si>
  <si>
    <t>Други престъпления по гл.VI и гл.VII от НК (чл.253-260)</t>
  </si>
  <si>
    <t>Прест. против реда на управлението чл.269-280 НК</t>
  </si>
  <si>
    <t>Престъпления по служба чл.282-285 НК</t>
  </si>
  <si>
    <t>Престъпления против правосъдието чл.286-299 НК</t>
  </si>
  <si>
    <t>Подкуп чл.301-307 НК</t>
  </si>
  <si>
    <t>Прест. против реда и общ. спокойствие чл.320-329 НК</t>
  </si>
  <si>
    <t>Палежи  чл.330-331 НК</t>
  </si>
  <si>
    <t>Общоопасни престъпления чл.333-339 НК</t>
  </si>
  <si>
    <t>Престъпления по транспорта чл.340-345 НК</t>
  </si>
  <si>
    <t>Противозаконно отнето МПС чл. 346 НК</t>
  </si>
  <si>
    <t>Престъпления против нар. здраве и окол.среда  чл.349-356 НК</t>
  </si>
  <si>
    <t>Други общоопасни престъпления по гл.ХI от НК</t>
  </si>
  <si>
    <t>Престъпления п-в държавната тайна и чужд.клас.инф. чл.357-360</t>
  </si>
  <si>
    <t>Прест.против носене на военната служба чл.364-368</t>
  </si>
  <si>
    <t>Други престъпления по гл.ХII  и гл.ХIII от НК</t>
  </si>
  <si>
    <t>Прест. п-в мира и човечеството чл.407-419 НК</t>
  </si>
  <si>
    <t>Други престъпления по гл.ХIV от НК</t>
  </si>
  <si>
    <t>В С И Ч К О :</t>
  </si>
  <si>
    <t>ОСлО</t>
  </si>
  <si>
    <t>Приключени</t>
  </si>
  <si>
    <t>Следователи</t>
  </si>
  <si>
    <t>Среден брой ДП с обвинително</t>
  </si>
  <si>
    <t>с обвинително</t>
  </si>
  <si>
    <t xml:space="preserve">средногодишен </t>
  </si>
  <si>
    <t xml:space="preserve">   заключение на  </t>
  </si>
  <si>
    <t>един следовател</t>
  </si>
  <si>
    <t>заключение</t>
  </si>
  <si>
    <t xml:space="preserve">брой </t>
  </si>
  <si>
    <t xml:space="preserve">     за 2009 г.</t>
  </si>
  <si>
    <t>за един месец</t>
  </si>
  <si>
    <t xml:space="preserve">Монтана  </t>
  </si>
  <si>
    <t xml:space="preserve">Шумен  </t>
  </si>
  <si>
    <t xml:space="preserve">Благоевград </t>
  </si>
  <si>
    <t xml:space="preserve">Бургас  </t>
  </si>
  <si>
    <t xml:space="preserve">София-град  </t>
  </si>
  <si>
    <t>Варна</t>
  </si>
  <si>
    <t xml:space="preserve">Ямбол  </t>
  </si>
  <si>
    <t xml:space="preserve">Добрич  </t>
  </si>
  <si>
    <t xml:space="preserve">Силистра </t>
  </si>
  <si>
    <t>Разград</t>
  </si>
  <si>
    <t xml:space="preserve">Смолян  </t>
  </si>
  <si>
    <t xml:space="preserve">Търговище  </t>
  </si>
  <si>
    <t xml:space="preserve">Враца </t>
  </si>
  <si>
    <t xml:space="preserve">Сливен  </t>
  </si>
  <si>
    <t xml:space="preserve">Перник </t>
  </si>
  <si>
    <t xml:space="preserve">Пазарджик  </t>
  </si>
  <si>
    <t xml:space="preserve">Плевен  </t>
  </si>
  <si>
    <t xml:space="preserve">Ст.Загора  </t>
  </si>
  <si>
    <t xml:space="preserve">Кърджали </t>
  </si>
  <si>
    <t xml:space="preserve">Видин </t>
  </si>
  <si>
    <t xml:space="preserve">Габрово  </t>
  </si>
  <si>
    <t xml:space="preserve">Хасково  </t>
  </si>
  <si>
    <t xml:space="preserve">София-окръг  </t>
  </si>
  <si>
    <t xml:space="preserve">Пловдив  </t>
  </si>
  <si>
    <t>Русе</t>
  </si>
  <si>
    <t xml:space="preserve">В.Търново  </t>
  </si>
  <si>
    <t xml:space="preserve">Ловеч </t>
  </si>
  <si>
    <t xml:space="preserve">Кюстендил  </t>
  </si>
  <si>
    <t>ОБЩО:</t>
  </si>
  <si>
    <t>Всичко приключени,</t>
  </si>
  <si>
    <t>Среден брой приключени, обед.</t>
  </si>
  <si>
    <t>обединени и</t>
  </si>
  <si>
    <t>средногодишен</t>
  </si>
  <si>
    <t xml:space="preserve"> и изпратени на </t>
  </si>
  <si>
    <t xml:space="preserve"> 1 следовател</t>
  </si>
  <si>
    <t>изпратени ДП</t>
  </si>
  <si>
    <t>брой</t>
  </si>
  <si>
    <t>за 2009 г.</t>
  </si>
  <si>
    <t>Всичко</t>
  </si>
  <si>
    <t xml:space="preserve">       Среден брой ДП</t>
  </si>
  <si>
    <t>разследвани</t>
  </si>
  <si>
    <t xml:space="preserve"> на производство на следовател</t>
  </si>
  <si>
    <t>досъдебни производства</t>
  </si>
  <si>
    <t>ОКРЪЖЕН</t>
  </si>
  <si>
    <t xml:space="preserve">                                     П Р И К Л Ю Ч Е Н И  </t>
  </si>
  <si>
    <t xml:space="preserve">                 ВСИЧКО</t>
  </si>
  <si>
    <t>ИЗПРАТЕНИ</t>
  </si>
  <si>
    <t xml:space="preserve">                               О Б В И Н Я Е М И   Л И Ц А</t>
  </si>
  <si>
    <t xml:space="preserve">     Щ Е Т И   ПО  ПРИКЛЮЧЕНИ ДЕЛА</t>
  </si>
  <si>
    <t>СЛЕДСТВЕН</t>
  </si>
  <si>
    <t>НА</t>
  </si>
  <si>
    <t xml:space="preserve">            ПРИКЛЮЧЕНИ</t>
  </si>
  <si>
    <t>ОТДЕЛ</t>
  </si>
  <si>
    <t xml:space="preserve"> на др. основ.</t>
  </si>
  <si>
    <t xml:space="preserve">ОТДЕЛИ И </t>
  </si>
  <si>
    <t>ОТДЕЛИ</t>
  </si>
  <si>
    <t>ал.1 т.1</t>
  </si>
  <si>
    <t>ПРЕКР.</t>
  </si>
  <si>
    <t>ПРОКУРАТУРИ</t>
  </si>
  <si>
    <t>3 ( D )</t>
  </si>
  <si>
    <t>4 ( E )</t>
  </si>
  <si>
    <t>5 ( F )</t>
  </si>
  <si>
    <t>6 ( G )</t>
  </si>
  <si>
    <t>7 ( H )</t>
  </si>
  <si>
    <t>8 ( I )</t>
  </si>
  <si>
    <t>9 ( J )</t>
  </si>
  <si>
    <t>10 ( K )</t>
  </si>
  <si>
    <t>11 (L)</t>
  </si>
  <si>
    <t>12 (M)</t>
  </si>
  <si>
    <t>13 (N)</t>
  </si>
  <si>
    <t>14 (O)</t>
  </si>
  <si>
    <t>15 (P)</t>
  </si>
  <si>
    <t>16 (Q)</t>
  </si>
  <si>
    <t>17 (R)</t>
  </si>
  <si>
    <t>18 (S)</t>
  </si>
  <si>
    <t>19 (T)</t>
  </si>
  <si>
    <t>22 (W)</t>
  </si>
  <si>
    <t>23 (X)</t>
  </si>
  <si>
    <t>24 (Y)</t>
  </si>
  <si>
    <t>25 (Z)</t>
  </si>
  <si>
    <t>26 (AA)</t>
  </si>
  <si>
    <t>27 (AB)</t>
  </si>
  <si>
    <t>28 (AC)</t>
  </si>
  <si>
    <t>29 (AD)</t>
  </si>
  <si>
    <t>32 (AG)</t>
  </si>
  <si>
    <t>33 (AH)</t>
  </si>
  <si>
    <t>34 (AI)</t>
  </si>
  <si>
    <t>35 (AJ)</t>
  </si>
  <si>
    <t xml:space="preserve">Разград  </t>
  </si>
  <si>
    <t>ВСИЧКО БЕЗ НСлС:</t>
  </si>
  <si>
    <t xml:space="preserve">                           НСлС:</t>
  </si>
  <si>
    <t>ВСИЧКО С НСлС:</t>
  </si>
  <si>
    <t>Разврат-блудство чл.149-151,153-159,трафик на хора чл.159а,б,в,г</t>
  </si>
  <si>
    <t xml:space="preserve">Документни престъпления чл.308-319,компютърни п-ия 319а-е 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</si>
</sst>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7">
    <font>
      <sz val="10"/>
      <name val="Helen"/>
      <family val="0"/>
    </font>
    <font>
      <b/>
      <sz val="10"/>
      <name val="Helen"/>
      <family val="0"/>
    </font>
    <font>
      <i/>
      <sz val="10"/>
      <name val="Helen"/>
      <family val="0"/>
    </font>
    <font>
      <b/>
      <i/>
      <sz val="10"/>
      <name val="Helen"/>
      <family val="0"/>
    </font>
    <font>
      <sz val="11"/>
      <name val="Tempora"/>
      <family val="1"/>
    </font>
    <font>
      <sz val="11"/>
      <color indexed="9"/>
      <name val="Tempora"/>
      <family val="1"/>
    </font>
    <font>
      <sz val="11"/>
      <color indexed="8"/>
      <name val="Tempora"/>
      <family val="1"/>
    </font>
    <font>
      <sz val="11"/>
      <name val="Helen"/>
      <family val="0"/>
    </font>
    <font>
      <sz val="10"/>
      <name val="TmsCyrNew"/>
      <family val="1"/>
    </font>
    <font>
      <b/>
      <sz val="10"/>
      <name val="TmsCyrNew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5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4" fillId="2" borderId="3" xfId="0" applyFont="1" applyFill="1" applyBorder="1" applyAlignment="1">
      <alignment horizontal="left"/>
    </xf>
    <xf numFmtId="0" fontId="7" fillId="2" borderId="1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2" borderId="7" xfId="0" applyFont="1" applyFill="1" applyBorder="1" applyAlignment="1">
      <alignment/>
    </xf>
    <xf numFmtId="0" fontId="4" fillId="0" borderId="8" xfId="0" applyFont="1" applyBorder="1" applyAlignment="1">
      <alignment/>
    </xf>
    <xf numFmtId="0" fontId="4" fillId="0" borderId="2" xfId="0" applyFont="1" applyBorder="1" applyAlignment="1" applyProtection="1">
      <alignment/>
      <protection locked="0"/>
    </xf>
    <xf numFmtId="0" fontId="4" fillId="0" borderId="8" xfId="0" applyFont="1" applyBorder="1" applyAlignment="1" applyProtection="1">
      <alignment/>
      <protection locked="0"/>
    </xf>
    <xf numFmtId="2" fontId="4" fillId="0" borderId="8" xfId="0" applyNumberFormat="1" applyFont="1" applyBorder="1" applyAlignment="1">
      <alignment/>
    </xf>
    <xf numFmtId="0" fontId="4" fillId="2" borderId="7" xfId="0" applyFont="1" applyFill="1" applyBorder="1" applyAlignment="1">
      <alignment horizontal="left"/>
    </xf>
    <xf numFmtId="0" fontId="5" fillId="2" borderId="9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0" borderId="10" xfId="0" applyFont="1" applyBorder="1" applyAlignment="1" applyProtection="1">
      <alignment/>
      <protection locked="0"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5" xfId="0" applyFont="1" applyBorder="1" applyAlignment="1" applyProtection="1">
      <alignment/>
      <protection locked="0"/>
    </xf>
    <xf numFmtId="2" fontId="0" fillId="0" borderId="2" xfId="0" applyNumberFormat="1" applyFont="1" applyBorder="1" applyAlignment="1" applyProtection="1">
      <alignment/>
      <protection locked="0"/>
    </xf>
    <xf numFmtId="2" fontId="0" fillId="0" borderId="12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2" borderId="3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2" fillId="2" borderId="14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18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4" xfId="0" applyFont="1" applyBorder="1" applyAlignment="1">
      <alignment/>
    </xf>
    <xf numFmtId="0" fontId="13" fillId="0" borderId="4" xfId="0" applyFont="1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3" fillId="0" borderId="14" xfId="0" applyFont="1" applyBorder="1" applyAlignment="1" applyProtection="1">
      <alignment/>
      <protection locked="0"/>
    </xf>
    <xf numFmtId="1" fontId="13" fillId="0" borderId="4" xfId="0" applyNumberFormat="1" applyFont="1" applyBorder="1" applyAlignment="1" applyProtection="1">
      <alignment/>
      <protection locked="0"/>
    </xf>
    <xf numFmtId="1" fontId="13" fillId="0" borderId="0" xfId="0" applyNumberFormat="1" applyFont="1" applyAlignment="1" applyProtection="1">
      <alignment/>
      <protection locked="0"/>
    </xf>
    <xf numFmtId="0" fontId="13" fillId="0" borderId="0" xfId="0" applyFont="1" applyAlignment="1" quotePrefix="1">
      <alignment horizontal="left"/>
    </xf>
    <xf numFmtId="0" fontId="13" fillId="0" borderId="0" xfId="0" applyFont="1" applyAlignment="1">
      <alignment horizontal="left"/>
    </xf>
    <xf numFmtId="0" fontId="13" fillId="0" borderId="19" xfId="0" applyFont="1" applyBorder="1" applyAlignment="1" applyProtection="1">
      <alignment/>
      <protection locked="0"/>
    </xf>
    <xf numFmtId="0" fontId="13" fillId="0" borderId="18" xfId="0" applyFont="1" applyBorder="1" applyAlignment="1">
      <alignment/>
    </xf>
    <xf numFmtId="0" fontId="13" fillId="0" borderId="8" xfId="0" applyFont="1" applyBorder="1" applyAlignment="1">
      <alignment/>
    </xf>
    <xf numFmtId="0" fontId="13" fillId="0" borderId="12" xfId="0" applyFont="1" applyBorder="1" applyAlignment="1" applyProtection="1">
      <alignment/>
      <protection locked="0"/>
    </xf>
    <xf numFmtId="1" fontId="13" fillId="0" borderId="8" xfId="0" applyNumberFormat="1" applyFont="1" applyBorder="1" applyAlignment="1">
      <alignment/>
    </xf>
    <xf numFmtId="0" fontId="13" fillId="0" borderId="20" xfId="0" applyFont="1" applyBorder="1" applyAlignment="1">
      <alignment horizontal="center"/>
    </xf>
    <xf numFmtId="0" fontId="13" fillId="0" borderId="8" xfId="0" applyFont="1" applyBorder="1" applyAlignment="1">
      <alignment horizontal="right"/>
    </xf>
    <xf numFmtId="2" fontId="13" fillId="0" borderId="8" xfId="0" applyNumberFormat="1" applyFont="1" applyFill="1" applyBorder="1" applyAlignment="1">
      <alignment horizontal="right"/>
    </xf>
    <xf numFmtId="2" fontId="13" fillId="0" borderId="8" xfId="0" applyNumberFormat="1" applyFont="1" applyBorder="1" applyAlignment="1">
      <alignment horizontal="right"/>
    </xf>
    <xf numFmtId="0" fontId="14" fillId="0" borderId="21" xfId="0" applyFont="1" applyBorder="1" applyAlignment="1" applyProtection="1" quotePrefix="1">
      <alignment horizontal="left"/>
      <protection locked="0"/>
    </xf>
    <xf numFmtId="0" fontId="14" fillId="0" borderId="21" xfId="0" applyFont="1" applyBorder="1" applyAlignment="1" applyProtection="1">
      <alignment/>
      <protection locked="0"/>
    </xf>
    <xf numFmtId="2" fontId="13" fillId="0" borderId="22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2" fillId="2" borderId="4" xfId="0" applyFont="1" applyFill="1" applyBorder="1" applyAlignment="1">
      <alignment/>
    </xf>
    <xf numFmtId="0" fontId="12" fillId="2" borderId="23" xfId="0" applyFont="1" applyFill="1" applyBorder="1" applyAlignment="1">
      <alignment horizontal="center"/>
    </xf>
    <xf numFmtId="0" fontId="12" fillId="2" borderId="19" xfId="0" applyFont="1" applyFill="1" applyBorder="1" applyAlignment="1">
      <alignment/>
    </xf>
    <xf numFmtId="0" fontId="12" fillId="0" borderId="22" xfId="0" applyFont="1" applyBorder="1" applyAlignment="1">
      <alignment horizontal="left"/>
    </xf>
    <xf numFmtId="0" fontId="12" fillId="0" borderId="20" xfId="0" applyFont="1" applyBorder="1" applyAlignment="1">
      <alignment horizontal="center"/>
    </xf>
    <xf numFmtId="0" fontId="15" fillId="0" borderId="24" xfId="0" applyFont="1" applyBorder="1" applyAlignment="1">
      <alignment/>
    </xf>
    <xf numFmtId="0" fontId="15" fillId="0" borderId="24" xfId="0" applyFont="1" applyBorder="1" applyAlignment="1">
      <alignment horizontal="right"/>
    </xf>
    <xf numFmtId="2" fontId="15" fillId="0" borderId="25" xfId="0" applyNumberFormat="1" applyFont="1" applyFill="1" applyBorder="1" applyAlignment="1">
      <alignment horizontal="right"/>
    </xf>
    <xf numFmtId="2" fontId="15" fillId="0" borderId="24" xfId="0" applyNumberFormat="1" applyFont="1" applyBorder="1" applyAlignment="1">
      <alignment horizontal="right"/>
    </xf>
    <xf numFmtId="0" fontId="12" fillId="2" borderId="26" xfId="0" applyFont="1" applyFill="1" applyBorder="1" applyAlignment="1">
      <alignment horizontal="center"/>
    </xf>
    <xf numFmtId="0" fontId="12" fillId="2" borderId="27" xfId="0" applyFont="1" applyFill="1" applyBorder="1" applyAlignment="1">
      <alignment horizontal="center"/>
    </xf>
    <xf numFmtId="0" fontId="12" fillId="0" borderId="28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12" fillId="2" borderId="30" xfId="0" applyFont="1" applyFill="1" applyBorder="1" applyAlignment="1">
      <alignment/>
    </xf>
    <xf numFmtId="0" fontId="12" fillId="2" borderId="31" xfId="0" applyFont="1" applyFill="1" applyBorder="1" applyAlignment="1">
      <alignment/>
    </xf>
    <xf numFmtId="2" fontId="13" fillId="0" borderId="32" xfId="0" applyNumberFormat="1" applyFont="1" applyBorder="1" applyAlignment="1">
      <alignment horizontal="right"/>
    </xf>
    <xf numFmtId="0" fontId="14" fillId="0" borderId="33" xfId="0" applyFont="1" applyBorder="1" applyAlignment="1" applyProtection="1">
      <alignment/>
      <protection locked="0"/>
    </xf>
    <xf numFmtId="0" fontId="13" fillId="0" borderId="22" xfId="0" applyFont="1" applyBorder="1" applyAlignment="1">
      <alignment horizontal="right"/>
    </xf>
    <xf numFmtId="2" fontId="13" fillId="0" borderId="22" xfId="0" applyNumberFormat="1" applyFont="1" applyFill="1" applyBorder="1" applyAlignment="1">
      <alignment horizontal="right"/>
    </xf>
    <xf numFmtId="2" fontId="13" fillId="0" borderId="20" xfId="0" applyNumberFormat="1" applyFont="1" applyBorder="1" applyAlignment="1">
      <alignment horizontal="right"/>
    </xf>
    <xf numFmtId="0" fontId="14" fillId="0" borderId="34" xfId="0" applyFont="1" applyBorder="1" applyAlignment="1" applyProtection="1" quotePrefix="1">
      <alignment horizontal="left"/>
      <protection locked="0"/>
    </xf>
    <xf numFmtId="0" fontId="13" fillId="0" borderId="19" xfId="0" applyFont="1" applyBorder="1" applyAlignment="1">
      <alignment horizontal="right"/>
    </xf>
    <xf numFmtId="2" fontId="13" fillId="0" borderId="19" xfId="0" applyNumberFormat="1" applyFont="1" applyFill="1" applyBorder="1" applyAlignment="1">
      <alignment horizontal="right"/>
    </xf>
    <xf numFmtId="2" fontId="13" fillId="0" borderId="19" xfId="0" applyNumberFormat="1" applyFont="1" applyBorder="1" applyAlignment="1">
      <alignment horizontal="right"/>
    </xf>
    <xf numFmtId="2" fontId="13" fillId="0" borderId="35" xfId="0" applyNumberFormat="1" applyFont="1" applyBorder="1" applyAlignment="1">
      <alignment horizontal="right"/>
    </xf>
    <xf numFmtId="0" fontId="12" fillId="2" borderId="36" xfId="0" applyFont="1" applyFill="1" applyBorder="1" applyAlignment="1">
      <alignment/>
    </xf>
    <xf numFmtId="0" fontId="12" fillId="2" borderId="37" xfId="0" applyFont="1" applyFill="1" applyBorder="1" applyAlignment="1">
      <alignment horizontal="center"/>
    </xf>
    <xf numFmtId="0" fontId="13" fillId="2" borderId="38" xfId="0" applyFont="1" applyFill="1" applyBorder="1" applyAlignment="1">
      <alignment/>
    </xf>
    <xf numFmtId="0" fontId="13" fillId="2" borderId="38" xfId="0" applyFont="1" applyFill="1" applyBorder="1" applyAlignment="1">
      <alignment horizontal="center"/>
    </xf>
    <xf numFmtId="0" fontId="13" fillId="2" borderId="39" xfId="0" applyFont="1" applyFill="1" applyBorder="1" applyAlignment="1">
      <alignment horizontal="left"/>
    </xf>
    <xf numFmtId="0" fontId="13" fillId="2" borderId="29" xfId="0" applyFont="1" applyFill="1" applyBorder="1" applyAlignment="1">
      <alignment horizontal="center"/>
    </xf>
    <xf numFmtId="0" fontId="13" fillId="2" borderId="40" xfId="0" applyFont="1" applyFill="1" applyBorder="1" applyAlignment="1">
      <alignment/>
    </xf>
    <xf numFmtId="0" fontId="13" fillId="2" borderId="40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left"/>
    </xf>
    <xf numFmtId="0" fontId="13" fillId="2" borderId="23" xfId="0" applyFont="1" applyFill="1" applyBorder="1" applyAlignment="1">
      <alignment horizontal="left"/>
    </xf>
    <xf numFmtId="0" fontId="13" fillId="2" borderId="25" xfId="0" applyFont="1" applyFill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4" fillId="2" borderId="43" xfId="0" applyFont="1" applyFill="1" applyBorder="1" applyAlignment="1" applyProtection="1" quotePrefix="1">
      <alignment horizontal="left"/>
      <protection locked="0"/>
    </xf>
    <xf numFmtId="0" fontId="14" fillId="2" borderId="21" xfId="0" applyFont="1" applyFill="1" applyBorder="1" applyAlignment="1" applyProtection="1" quotePrefix="1">
      <alignment horizontal="left"/>
      <protection locked="0"/>
    </xf>
    <xf numFmtId="0" fontId="14" fillId="2" borderId="21" xfId="0" applyFont="1" applyFill="1" applyBorder="1" applyAlignment="1" applyProtection="1">
      <alignment/>
      <protection locked="0"/>
    </xf>
    <xf numFmtId="0" fontId="14" fillId="2" borderId="21" xfId="0" applyFont="1" applyFill="1" applyBorder="1" applyAlignment="1" applyProtection="1">
      <alignment horizontal="left"/>
      <protection locked="0"/>
    </xf>
    <xf numFmtId="0" fontId="13" fillId="0" borderId="44" xfId="0" applyFont="1" applyBorder="1" applyAlignment="1">
      <alignment horizontal="right"/>
    </xf>
    <xf numFmtId="2" fontId="13" fillId="0" borderId="44" xfId="0" applyNumberFormat="1" applyFont="1" applyFill="1" applyBorder="1" applyAlignment="1">
      <alignment horizontal="right"/>
    </xf>
    <xf numFmtId="2" fontId="13" fillId="0" borderId="44" xfId="0" applyNumberFormat="1" applyFont="1" applyBorder="1" applyAlignment="1">
      <alignment horizontal="right"/>
    </xf>
    <xf numFmtId="2" fontId="13" fillId="0" borderId="45" xfId="0" applyNumberFormat="1" applyFont="1" applyBorder="1" applyAlignment="1">
      <alignment horizontal="right"/>
    </xf>
    <xf numFmtId="0" fontId="14" fillId="2" borderId="33" xfId="0" applyFont="1" applyFill="1" applyBorder="1" applyAlignment="1" applyProtection="1" quotePrefix="1">
      <alignment horizontal="left"/>
      <protection locked="0"/>
    </xf>
    <xf numFmtId="0" fontId="12" fillId="2" borderId="38" xfId="0" applyFont="1" applyFill="1" applyBorder="1" applyAlignment="1">
      <alignment/>
    </xf>
    <xf numFmtId="0" fontId="12" fillId="2" borderId="38" xfId="0" applyFont="1" applyFill="1" applyBorder="1" applyAlignment="1">
      <alignment horizontal="center"/>
    </xf>
    <xf numFmtId="0" fontId="12" fillId="2" borderId="39" xfId="0" applyFont="1" applyFill="1" applyBorder="1" applyAlignment="1">
      <alignment horizontal="left"/>
    </xf>
    <xf numFmtId="0" fontId="12" fillId="2" borderId="29" xfId="0" applyFont="1" applyFill="1" applyBorder="1" applyAlignment="1">
      <alignment horizontal="left"/>
    </xf>
    <xf numFmtId="0" fontId="12" fillId="2" borderId="40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left"/>
    </xf>
    <xf numFmtId="0" fontId="12" fillId="2" borderId="47" xfId="0" applyFont="1" applyFill="1" applyBorder="1" applyAlignment="1">
      <alignment horizontal="center"/>
    </xf>
    <xf numFmtId="0" fontId="12" fillId="2" borderId="25" xfId="0" applyFont="1" applyFill="1" applyBorder="1" applyAlignment="1">
      <alignment/>
    </xf>
    <xf numFmtId="0" fontId="12" fillId="2" borderId="25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12" fillId="2" borderId="3" xfId="0" applyFont="1" applyFill="1" applyBorder="1" applyAlignment="1">
      <alignment/>
    </xf>
    <xf numFmtId="0" fontId="12" fillId="2" borderId="0" xfId="0" applyFont="1" applyFill="1" applyAlignment="1">
      <alignment/>
    </xf>
    <xf numFmtId="0" fontId="12" fillId="2" borderId="2" xfId="0" applyFont="1" applyFill="1" applyBorder="1" applyAlignment="1">
      <alignment/>
    </xf>
    <xf numFmtId="0" fontId="12" fillId="2" borderId="13" xfId="0" applyFont="1" applyFill="1" applyBorder="1" applyAlignment="1">
      <alignment horizontal="left"/>
    </xf>
    <xf numFmtId="0" fontId="12" fillId="2" borderId="16" xfId="0" applyFont="1" applyFill="1" applyBorder="1" applyAlignment="1">
      <alignment horizontal="left"/>
    </xf>
    <xf numFmtId="0" fontId="12" fillId="2" borderId="13" xfId="0" applyFont="1" applyFill="1" applyBorder="1" applyAlignment="1">
      <alignment/>
    </xf>
    <xf numFmtId="0" fontId="12" fillId="2" borderId="17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16" xfId="0" applyFont="1" applyFill="1" applyBorder="1" applyAlignment="1">
      <alignment/>
    </xf>
    <xf numFmtId="0" fontId="12" fillId="2" borderId="14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2" borderId="9" xfId="0" applyFont="1" applyFill="1" applyBorder="1" applyAlignment="1">
      <alignment/>
    </xf>
    <xf numFmtId="0" fontId="14" fillId="0" borderId="48" xfId="0" applyFont="1" applyBorder="1" applyAlignment="1" applyProtection="1" quotePrefix="1">
      <alignment horizontal="left"/>
      <protection locked="0"/>
    </xf>
    <xf numFmtId="0" fontId="16" fillId="0" borderId="49" xfId="0" applyFont="1" applyBorder="1" applyAlignment="1" applyProtection="1">
      <alignment/>
      <protection locked="0"/>
    </xf>
    <xf numFmtId="0" fontId="16" fillId="0" borderId="50" xfId="0" applyFont="1" applyBorder="1" applyAlignment="1" applyProtection="1">
      <alignment/>
      <protection/>
    </xf>
    <xf numFmtId="1" fontId="16" fillId="0" borderId="50" xfId="0" applyNumberFormat="1" applyFont="1" applyBorder="1" applyAlignment="1" applyProtection="1">
      <alignment/>
      <protection/>
    </xf>
    <xf numFmtId="0" fontId="16" fillId="0" borderId="51" xfId="0" applyFont="1" applyBorder="1" applyAlignment="1" applyProtection="1">
      <alignment horizontal="left"/>
      <protection locked="0"/>
    </xf>
    <xf numFmtId="0" fontId="16" fillId="0" borderId="52" xfId="0" applyFont="1" applyBorder="1" applyAlignment="1" applyProtection="1">
      <alignment/>
      <protection/>
    </xf>
    <xf numFmtId="0" fontId="16" fillId="0" borderId="50" xfId="0" applyFont="1" applyBorder="1" applyAlignment="1">
      <alignment/>
    </xf>
    <xf numFmtId="1" fontId="16" fillId="0" borderId="50" xfId="0" applyNumberFormat="1" applyFont="1" applyBorder="1" applyAlignment="1">
      <alignment/>
    </xf>
    <xf numFmtId="0" fontId="13" fillId="2" borderId="0" xfId="0" applyFont="1" applyFill="1" applyAlignment="1">
      <alignment/>
    </xf>
    <xf numFmtId="0" fontId="12" fillId="2" borderId="26" xfId="0" applyFont="1" applyFill="1" applyBorder="1" applyAlignment="1">
      <alignment/>
    </xf>
    <xf numFmtId="0" fontId="12" fillId="2" borderId="28" xfId="0" applyFont="1" applyFill="1" applyBorder="1" applyAlignment="1">
      <alignment/>
    </xf>
    <xf numFmtId="0" fontId="12" fillId="2" borderId="28" xfId="0" applyFont="1" applyFill="1" applyBorder="1" applyAlignment="1">
      <alignment horizontal="center"/>
    </xf>
    <xf numFmtId="0" fontId="12" fillId="2" borderId="53" xfId="0" applyFont="1" applyFill="1" applyBorder="1" applyAlignment="1">
      <alignment horizontal="center"/>
    </xf>
    <xf numFmtId="0" fontId="12" fillId="2" borderId="27" xfId="0" applyFont="1" applyFill="1" applyBorder="1" applyAlignment="1">
      <alignment/>
    </xf>
    <xf numFmtId="0" fontId="12" fillId="2" borderId="54" xfId="0" applyFont="1" applyFill="1" applyBorder="1" applyAlignment="1">
      <alignment/>
    </xf>
    <xf numFmtId="0" fontId="12" fillId="2" borderId="44" xfId="0" applyFont="1" applyFill="1" applyBorder="1" applyAlignment="1">
      <alignment/>
    </xf>
    <xf numFmtId="0" fontId="12" fillId="2" borderId="55" xfId="0" applyFont="1" applyFill="1" applyBorder="1" applyAlignment="1">
      <alignment/>
    </xf>
    <xf numFmtId="0" fontId="12" fillId="2" borderId="54" xfId="0" applyFont="1" applyFill="1" applyBorder="1" applyAlignment="1">
      <alignment horizontal="left"/>
    </xf>
    <xf numFmtId="0" fontId="12" fillId="2" borderId="28" xfId="0" applyFont="1" applyFill="1" applyBorder="1" applyAlignment="1">
      <alignment horizontal="left"/>
    </xf>
    <xf numFmtId="0" fontId="12" fillId="2" borderId="56" xfId="0" applyFont="1" applyFill="1" applyBorder="1" applyAlignment="1">
      <alignment/>
    </xf>
    <xf numFmtId="0" fontId="12" fillId="2" borderId="57" xfId="0" applyFont="1" applyFill="1" applyBorder="1" applyAlignment="1">
      <alignment/>
    </xf>
    <xf numFmtId="0" fontId="12" fillId="2" borderId="53" xfId="0" applyFont="1" applyFill="1" applyBorder="1" applyAlignment="1">
      <alignment/>
    </xf>
    <xf numFmtId="0" fontId="12" fillId="2" borderId="58" xfId="0" applyFont="1" applyFill="1" applyBorder="1" applyAlignment="1">
      <alignment/>
    </xf>
    <xf numFmtId="0" fontId="12" fillId="2" borderId="59" xfId="0" applyFont="1" applyFill="1" applyBorder="1" applyAlignment="1">
      <alignment/>
    </xf>
    <xf numFmtId="0" fontId="13" fillId="0" borderId="60" xfId="0" applyFont="1" applyBorder="1" applyAlignment="1">
      <alignment horizontal="centerContinuous"/>
    </xf>
    <xf numFmtId="0" fontId="13" fillId="0" borderId="22" xfId="0" applyFont="1" applyBorder="1" applyAlignment="1">
      <alignment horizontal="centerContinuous"/>
    </xf>
    <xf numFmtId="0" fontId="13" fillId="0" borderId="61" xfId="0" applyFont="1" applyBorder="1" applyAlignment="1">
      <alignment horizontal="center"/>
    </xf>
    <xf numFmtId="0" fontId="13" fillId="0" borderId="24" xfId="0" applyFont="1" applyBorder="1" applyAlignment="1">
      <alignment horizontal="centerContinuous"/>
    </xf>
    <xf numFmtId="0" fontId="13" fillId="0" borderId="62" xfId="0" applyFont="1" applyBorder="1" applyAlignment="1">
      <alignment horizontal="centerContinuous"/>
    </xf>
    <xf numFmtId="0" fontId="13" fillId="0" borderId="63" xfId="0" applyFont="1" applyBorder="1" applyAlignment="1">
      <alignment horizontal="centerContinuous"/>
    </xf>
    <xf numFmtId="0" fontId="13" fillId="0" borderId="64" xfId="0" applyFont="1" applyBorder="1" applyAlignment="1">
      <alignment horizontal="centerContinuous"/>
    </xf>
    <xf numFmtId="0" fontId="13" fillId="0" borderId="20" xfId="0" applyFont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4.00390625" style="0" customWidth="1"/>
    <col min="2" max="2" width="5.625" style="0" customWidth="1"/>
    <col min="3" max="3" width="5.25390625" style="0" customWidth="1"/>
    <col min="4" max="4" width="7.125" style="0" customWidth="1"/>
    <col min="5" max="6" width="7.625" style="0" customWidth="1"/>
    <col min="7" max="7" width="7.125" style="0" customWidth="1"/>
    <col min="8" max="8" width="7.75390625" style="0" customWidth="1"/>
    <col min="9" max="9" width="4.375" style="0" customWidth="1"/>
    <col min="10" max="10" width="6.75390625" style="0" customWidth="1"/>
    <col min="11" max="11" width="7.75390625" style="0" customWidth="1"/>
    <col min="12" max="12" width="6.625" style="0" customWidth="1"/>
    <col min="13" max="13" width="7.00390625" style="0" customWidth="1"/>
    <col min="14" max="14" width="12.625" style="0" customWidth="1"/>
    <col min="15" max="15" width="10.375" style="0" customWidth="1"/>
    <col min="16" max="16" width="11.00390625" style="0" customWidth="1"/>
    <col min="17" max="17" width="10.75390625" style="0" customWidth="1"/>
  </cols>
  <sheetData>
    <row r="1" spans="1:17" ht="15">
      <c r="A1" s="1" t="s">
        <v>0</v>
      </c>
      <c r="B1" s="2"/>
      <c r="C1" s="2"/>
      <c r="D1" s="2"/>
      <c r="E1" s="2"/>
      <c r="F1" s="2"/>
      <c r="G1" s="3" t="s">
        <v>30</v>
      </c>
      <c r="H1" s="3"/>
      <c r="I1" s="4"/>
      <c r="J1" s="4"/>
      <c r="K1" s="4"/>
      <c r="L1" s="4"/>
      <c r="M1" s="17"/>
      <c r="N1" s="5" t="s">
        <v>1</v>
      </c>
      <c r="O1" s="1" t="s">
        <v>2</v>
      </c>
      <c r="P1" s="1" t="s">
        <v>3</v>
      </c>
      <c r="Q1" s="7" t="s">
        <v>4</v>
      </c>
    </row>
    <row r="2" spans="1:17" ht="15">
      <c r="A2" s="6"/>
      <c r="B2" s="1" t="s">
        <v>5</v>
      </c>
      <c r="C2" s="7" t="s">
        <v>6</v>
      </c>
      <c r="D2" s="7" t="s">
        <v>24</v>
      </c>
      <c r="E2" s="7" t="s">
        <v>26</v>
      </c>
      <c r="F2" s="7" t="s">
        <v>28</v>
      </c>
      <c r="G2" s="7" t="s">
        <v>7</v>
      </c>
      <c r="H2" s="7" t="s">
        <v>36</v>
      </c>
      <c r="I2" s="7" t="s">
        <v>8</v>
      </c>
      <c r="J2" s="7" t="s">
        <v>31</v>
      </c>
      <c r="K2" s="7" t="s">
        <v>8</v>
      </c>
      <c r="L2" s="7" t="s">
        <v>34</v>
      </c>
      <c r="M2" s="7" t="s">
        <v>9</v>
      </c>
      <c r="N2" s="8" t="s">
        <v>10</v>
      </c>
      <c r="O2" s="1" t="s">
        <v>11</v>
      </c>
      <c r="P2" s="1" t="s">
        <v>11</v>
      </c>
      <c r="Q2" s="18" t="s">
        <v>11</v>
      </c>
    </row>
    <row r="3" spans="1:17" ht="15.75" thickBot="1">
      <c r="A3" s="9"/>
      <c r="B3" s="10" t="s">
        <v>12</v>
      </c>
      <c r="C3" s="11"/>
      <c r="D3" s="11" t="s">
        <v>25</v>
      </c>
      <c r="E3" s="11" t="s">
        <v>27</v>
      </c>
      <c r="F3" s="11" t="s">
        <v>29</v>
      </c>
      <c r="G3" s="11"/>
      <c r="H3" s="11" t="s">
        <v>37</v>
      </c>
      <c r="I3" s="11" t="s">
        <v>13</v>
      </c>
      <c r="J3" s="11" t="s">
        <v>32</v>
      </c>
      <c r="K3" s="11" t="s">
        <v>33</v>
      </c>
      <c r="L3" s="11" t="s">
        <v>35</v>
      </c>
      <c r="M3" s="11" t="s">
        <v>14</v>
      </c>
      <c r="N3" s="16" t="s">
        <v>15</v>
      </c>
      <c r="O3" s="19" t="s">
        <v>16</v>
      </c>
      <c r="P3" s="19" t="s">
        <v>16</v>
      </c>
      <c r="Q3" s="11" t="s">
        <v>16</v>
      </c>
    </row>
    <row r="4" spans="1:17" ht="15.75" thickTop="1">
      <c r="A4" s="14" t="s">
        <v>17</v>
      </c>
      <c r="B4" s="13">
        <v>34</v>
      </c>
      <c r="C4" s="14">
        <v>19</v>
      </c>
      <c r="D4" s="14"/>
      <c r="E4" s="14">
        <v>23</v>
      </c>
      <c r="F4" s="14">
        <v>19</v>
      </c>
      <c r="G4" s="12">
        <f>SUM(B4:E4)</f>
        <v>76</v>
      </c>
      <c r="H4" s="12">
        <f>SUM(I4+J4+K4+L4)</f>
        <v>37</v>
      </c>
      <c r="I4" s="14">
        <v>6</v>
      </c>
      <c r="J4" s="14">
        <v>14</v>
      </c>
      <c r="K4" s="14">
        <v>16</v>
      </c>
      <c r="L4" s="14">
        <v>1</v>
      </c>
      <c r="M4" s="12">
        <f>G4-H4</f>
        <v>39</v>
      </c>
      <c r="N4" s="23">
        <v>9.333333333333334</v>
      </c>
      <c r="O4" s="15">
        <f>SUM(G4/N4)</f>
        <v>8.142857142857142</v>
      </c>
      <c r="P4" s="15">
        <f>SUM(H4/N4)</f>
        <v>3.964285714285714</v>
      </c>
      <c r="Q4" s="15">
        <f>SUM(I4/N4)</f>
        <v>0.6428571428571428</v>
      </c>
    </row>
    <row r="5" spans="1:17" ht="15">
      <c r="A5" s="14" t="s">
        <v>18</v>
      </c>
      <c r="B5" s="13">
        <v>34</v>
      </c>
      <c r="C5" s="14">
        <v>10</v>
      </c>
      <c r="D5" s="14">
        <v>1</v>
      </c>
      <c r="E5" s="14">
        <v>17</v>
      </c>
      <c r="F5" s="14">
        <v>13</v>
      </c>
      <c r="G5" s="12">
        <f aca="true" t="shared" si="0" ref="G5:G13">SUM(B5:E5)</f>
        <v>62</v>
      </c>
      <c r="H5" s="12">
        <f aca="true" t="shared" si="1" ref="H5:H13">SUM(I5+J5+K5+L5)</f>
        <v>34</v>
      </c>
      <c r="I5" s="14">
        <v>9</v>
      </c>
      <c r="J5" s="14">
        <v>8</v>
      </c>
      <c r="K5" s="14">
        <v>17</v>
      </c>
      <c r="L5" s="14"/>
      <c r="M5" s="12">
        <f aca="true" t="shared" si="2" ref="M5:M13">G5-H5</f>
        <v>28</v>
      </c>
      <c r="N5" s="23">
        <v>6.416666666666667</v>
      </c>
      <c r="O5" s="15">
        <f aca="true" t="shared" si="3" ref="O5:O13">SUM(G5/N5)</f>
        <v>9.662337662337661</v>
      </c>
      <c r="P5" s="15">
        <f aca="true" t="shared" si="4" ref="P5:P13">SUM(H5/N5)</f>
        <v>5.298701298701299</v>
      </c>
      <c r="Q5" s="15">
        <f aca="true" t="shared" si="5" ref="Q5:Q13">SUM(I5/N5)</f>
        <v>1.4025974025974026</v>
      </c>
    </row>
    <row r="6" spans="1:17" ht="15">
      <c r="A6" s="14" t="s">
        <v>19</v>
      </c>
      <c r="B6" s="13">
        <v>47</v>
      </c>
      <c r="C6" s="14">
        <v>34</v>
      </c>
      <c r="D6" s="14"/>
      <c r="E6" s="14">
        <v>17</v>
      </c>
      <c r="F6" s="14">
        <v>10</v>
      </c>
      <c r="G6" s="12">
        <f t="shared" si="0"/>
        <v>98</v>
      </c>
      <c r="H6" s="12">
        <f t="shared" si="1"/>
        <v>47</v>
      </c>
      <c r="I6" s="14">
        <v>14</v>
      </c>
      <c r="J6" s="14">
        <v>18</v>
      </c>
      <c r="K6" s="14">
        <v>13</v>
      </c>
      <c r="L6" s="14">
        <v>2</v>
      </c>
      <c r="M6" s="12">
        <f t="shared" si="2"/>
        <v>51</v>
      </c>
      <c r="N6" s="23">
        <v>10.75</v>
      </c>
      <c r="O6" s="15">
        <f t="shared" si="3"/>
        <v>9.116279069767442</v>
      </c>
      <c r="P6" s="15">
        <f t="shared" si="4"/>
        <v>4.372093023255814</v>
      </c>
      <c r="Q6" s="15">
        <f t="shared" si="5"/>
        <v>1.302325581395349</v>
      </c>
    </row>
    <row r="7" spans="1:17" ht="15">
      <c r="A7" s="14" t="s">
        <v>20</v>
      </c>
      <c r="B7" s="13">
        <v>29</v>
      </c>
      <c r="C7" s="14">
        <v>28</v>
      </c>
      <c r="D7" s="14">
        <v>1</v>
      </c>
      <c r="E7" s="14">
        <v>8</v>
      </c>
      <c r="F7" s="14">
        <v>6</v>
      </c>
      <c r="G7" s="12">
        <f t="shared" si="0"/>
        <v>66</v>
      </c>
      <c r="H7" s="12">
        <f t="shared" si="1"/>
        <v>25</v>
      </c>
      <c r="I7" s="14">
        <v>5</v>
      </c>
      <c r="J7" s="14">
        <v>10</v>
      </c>
      <c r="K7" s="14">
        <v>8</v>
      </c>
      <c r="L7" s="14">
        <v>2</v>
      </c>
      <c r="M7" s="12">
        <f t="shared" si="2"/>
        <v>41</v>
      </c>
      <c r="N7" s="23">
        <v>9.75</v>
      </c>
      <c r="O7" s="15">
        <f t="shared" si="3"/>
        <v>6.769230769230769</v>
      </c>
      <c r="P7" s="15">
        <f t="shared" si="4"/>
        <v>2.5641025641025643</v>
      </c>
      <c r="Q7" s="15">
        <f t="shared" si="5"/>
        <v>0.5128205128205128</v>
      </c>
    </row>
    <row r="8" spans="1:17" ht="15">
      <c r="A8" s="14" t="s">
        <v>21</v>
      </c>
      <c r="B8" s="13">
        <v>36</v>
      </c>
      <c r="C8" s="14">
        <v>21</v>
      </c>
      <c r="D8" s="14">
        <v>4</v>
      </c>
      <c r="E8" s="14">
        <v>21</v>
      </c>
      <c r="F8" s="14">
        <v>9</v>
      </c>
      <c r="G8" s="12">
        <f t="shared" si="0"/>
        <v>82</v>
      </c>
      <c r="H8" s="12">
        <f t="shared" si="1"/>
        <v>46</v>
      </c>
      <c r="I8" s="14">
        <v>16</v>
      </c>
      <c r="J8" s="14">
        <v>10</v>
      </c>
      <c r="K8" s="14">
        <v>20</v>
      </c>
      <c r="L8" s="14"/>
      <c r="M8" s="12">
        <f t="shared" si="2"/>
        <v>36</v>
      </c>
      <c r="N8" s="23">
        <v>8</v>
      </c>
      <c r="O8" s="15">
        <f t="shared" si="3"/>
        <v>10.25</v>
      </c>
      <c r="P8" s="15">
        <f t="shared" si="4"/>
        <v>5.75</v>
      </c>
      <c r="Q8" s="15">
        <f t="shared" si="5"/>
        <v>2</v>
      </c>
    </row>
    <row r="9" spans="1:17" ht="15">
      <c r="A9" s="20" t="s">
        <v>22</v>
      </c>
      <c r="B9" s="20">
        <v>41</v>
      </c>
      <c r="C9" s="20">
        <v>18</v>
      </c>
      <c r="D9" s="20">
        <v>1</v>
      </c>
      <c r="E9" s="20">
        <v>23</v>
      </c>
      <c r="F9" s="20">
        <v>22</v>
      </c>
      <c r="G9" s="12">
        <f t="shared" si="0"/>
        <v>83</v>
      </c>
      <c r="H9" s="12">
        <f t="shared" si="1"/>
        <v>50</v>
      </c>
      <c r="I9" s="20">
        <v>14</v>
      </c>
      <c r="J9" s="20">
        <v>14</v>
      </c>
      <c r="K9" s="20">
        <v>21</v>
      </c>
      <c r="L9" s="20">
        <v>1</v>
      </c>
      <c r="M9" s="12">
        <f t="shared" si="2"/>
        <v>33</v>
      </c>
      <c r="N9" s="24">
        <v>10.083333333333334</v>
      </c>
      <c r="O9" s="15">
        <f t="shared" si="3"/>
        <v>8.231404958677686</v>
      </c>
      <c r="P9" s="15">
        <f t="shared" si="4"/>
        <v>4.958677685950413</v>
      </c>
      <c r="Q9" s="15">
        <f t="shared" si="5"/>
        <v>1.3884297520661155</v>
      </c>
    </row>
    <row r="10" spans="1:17" ht="15">
      <c r="A10" s="20" t="s">
        <v>38</v>
      </c>
      <c r="B10" s="20">
        <v>25</v>
      </c>
      <c r="C10" s="20">
        <v>23</v>
      </c>
      <c r="D10" s="20">
        <v>1</v>
      </c>
      <c r="E10" s="20">
        <v>17</v>
      </c>
      <c r="F10" s="20">
        <v>15</v>
      </c>
      <c r="G10" s="12">
        <f t="shared" si="0"/>
        <v>66</v>
      </c>
      <c r="H10" s="12">
        <f t="shared" si="1"/>
        <v>31</v>
      </c>
      <c r="I10" s="20">
        <v>7</v>
      </c>
      <c r="J10" s="20">
        <v>10</v>
      </c>
      <c r="K10" s="20">
        <v>11</v>
      </c>
      <c r="L10" s="20">
        <v>3</v>
      </c>
      <c r="M10" s="12">
        <f t="shared" si="2"/>
        <v>35</v>
      </c>
      <c r="N10" s="27">
        <v>7.166666666666667</v>
      </c>
      <c r="O10" s="15">
        <f t="shared" si="3"/>
        <v>9.209302325581396</v>
      </c>
      <c r="P10" s="15">
        <f t="shared" si="4"/>
        <v>4.325581395348837</v>
      </c>
      <c r="Q10" s="15">
        <f t="shared" si="5"/>
        <v>0.9767441860465116</v>
      </c>
    </row>
    <row r="11" spans="1:17" ht="15">
      <c r="A11" s="20" t="s">
        <v>39</v>
      </c>
      <c r="B11" s="20">
        <v>18</v>
      </c>
      <c r="C11" s="20">
        <v>11</v>
      </c>
      <c r="D11" s="20">
        <v>3</v>
      </c>
      <c r="E11" s="20">
        <v>9</v>
      </c>
      <c r="F11" s="20">
        <v>9</v>
      </c>
      <c r="G11" s="12">
        <f t="shared" si="0"/>
        <v>41</v>
      </c>
      <c r="H11" s="12">
        <f t="shared" si="1"/>
        <v>17</v>
      </c>
      <c r="I11" s="20">
        <v>7</v>
      </c>
      <c r="J11" s="20">
        <v>6</v>
      </c>
      <c r="K11" s="20">
        <v>4</v>
      </c>
      <c r="L11" s="20"/>
      <c r="M11" s="12">
        <f t="shared" si="2"/>
        <v>24</v>
      </c>
      <c r="N11" s="28">
        <v>4.583333333333333</v>
      </c>
      <c r="O11" s="15">
        <f t="shared" si="3"/>
        <v>8.945454545454545</v>
      </c>
      <c r="P11" s="15">
        <f t="shared" si="4"/>
        <v>3.7090909090909094</v>
      </c>
      <c r="Q11" s="15">
        <f t="shared" si="5"/>
        <v>1.5272727272727273</v>
      </c>
    </row>
    <row r="12" spans="1:17" ht="15.75" thickBot="1">
      <c r="A12" s="26" t="s">
        <v>40</v>
      </c>
      <c r="B12" s="26">
        <v>42</v>
      </c>
      <c r="C12" s="26">
        <v>14</v>
      </c>
      <c r="D12" s="26"/>
      <c r="E12" s="26">
        <v>7</v>
      </c>
      <c r="F12" s="26">
        <v>4</v>
      </c>
      <c r="G12" s="12">
        <f t="shared" si="0"/>
        <v>63</v>
      </c>
      <c r="H12" s="12">
        <f t="shared" si="1"/>
        <v>34</v>
      </c>
      <c r="I12" s="26">
        <v>10</v>
      </c>
      <c r="J12" s="26">
        <v>20</v>
      </c>
      <c r="K12" s="26">
        <v>1</v>
      </c>
      <c r="L12" s="26">
        <v>3</v>
      </c>
      <c r="M12" s="12">
        <f t="shared" si="2"/>
        <v>29</v>
      </c>
      <c r="N12" s="24">
        <v>7.25</v>
      </c>
      <c r="O12" s="15">
        <f t="shared" si="3"/>
        <v>8.689655172413794</v>
      </c>
      <c r="P12" s="15">
        <f t="shared" si="4"/>
        <v>4.689655172413793</v>
      </c>
      <c r="Q12" s="15">
        <f t="shared" si="5"/>
        <v>1.3793103448275863</v>
      </c>
    </row>
    <row r="13" spans="1:17" ht="16.5" thickBot="1" thickTop="1">
      <c r="A13" s="25" t="s">
        <v>23</v>
      </c>
      <c r="B13" s="21">
        <f>SUM(B4:B12)</f>
        <v>306</v>
      </c>
      <c r="C13" s="21">
        <f>SUM(C4:C12)</f>
        <v>178</v>
      </c>
      <c r="D13" s="21">
        <f>SUM(D4:D12)</f>
        <v>11</v>
      </c>
      <c r="E13" s="21">
        <f>SUM(E4:E12)</f>
        <v>142</v>
      </c>
      <c r="F13" s="21">
        <f>SUM(F4:F12)</f>
        <v>107</v>
      </c>
      <c r="G13" s="21">
        <f t="shared" si="0"/>
        <v>637</v>
      </c>
      <c r="H13" s="21">
        <f t="shared" si="1"/>
        <v>321</v>
      </c>
      <c r="I13" s="21">
        <f>SUM(I4:I12)</f>
        <v>88</v>
      </c>
      <c r="J13" s="21">
        <f>SUM(J4:J12)</f>
        <v>110</v>
      </c>
      <c r="K13" s="21">
        <f>SUM(K4:K12)</f>
        <v>111</v>
      </c>
      <c r="L13" s="21">
        <f>SUM(L4:L12)</f>
        <v>12</v>
      </c>
      <c r="M13" s="21">
        <f t="shared" si="2"/>
        <v>316</v>
      </c>
      <c r="N13" s="22">
        <f>SUM(N4:N12)</f>
        <v>73.33333333333333</v>
      </c>
      <c r="O13" s="22">
        <f t="shared" si="3"/>
        <v>8.686363636363637</v>
      </c>
      <c r="P13" s="22">
        <f t="shared" si="4"/>
        <v>4.377272727272728</v>
      </c>
      <c r="Q13" s="22">
        <f t="shared" si="5"/>
        <v>1.2000000000000002</v>
      </c>
    </row>
    <row r="14" ht="13.5" thickTop="1"/>
  </sheetData>
  <sheetProtection password="CE28" sheet="1" objects="1" scenarios="1"/>
  <printOptions gridLines="1" horizontalCentered="1" verticalCentered="1"/>
  <pageMargins left="0.2755905511811024" right="0.31496062992125984" top="2.716535433070866" bottom="2.5196850393700787" header="1.220472440944882" footer="2.3228346456692917"/>
  <pageSetup horizontalDpi="180" verticalDpi="180" orientation="landscape" paperSize="9" r:id="rId1"/>
  <headerFooter alignWithMargins="0">
    <oddHeader>&amp;C&amp;"Tempora,Italic"&amp;14НАЦИОНАЛНА  СЛЕДСТВЕНА СЛУЖБА
 РАЗСЛЕДВАНИ ДОСЪДЕБНИ ПРОИЗВОДСТВА ПРЕЗ  2009 Г. И  СРЕДНА НАТОВАРЕНОСТ
 НА СЛЕДОВАТЕЛИТЕ ПО ОТДЕЛИ</oddHeader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58"/>
  <sheetViews>
    <sheetView workbookViewId="0" topLeftCell="A1">
      <selection activeCell="C4" sqref="C4"/>
    </sheetView>
  </sheetViews>
  <sheetFormatPr defaultColWidth="9.00390625" defaultRowHeight="12.75"/>
  <cols>
    <col min="1" max="1" width="5.125" style="52" customWidth="1"/>
    <col min="2" max="2" width="3.25390625" style="52" customWidth="1"/>
    <col min="3" max="3" width="54.75390625" style="52" customWidth="1"/>
    <col min="4" max="5" width="11.75390625" style="52" customWidth="1"/>
    <col min="6" max="6" width="16.875" style="52" customWidth="1"/>
    <col min="7" max="7" width="9.625" style="52" customWidth="1"/>
    <col min="8" max="8" width="9.25390625" style="52" customWidth="1"/>
    <col min="9" max="9" width="10.375" style="52" customWidth="1"/>
    <col min="10" max="10" width="9.75390625" style="52" customWidth="1"/>
    <col min="11" max="11" width="13.125" style="52" customWidth="1"/>
    <col min="12" max="12" width="10.125" style="52" customWidth="1"/>
    <col min="13" max="14" width="9.875" style="52" customWidth="1"/>
    <col min="15" max="15" width="12.75390625" style="52" customWidth="1"/>
    <col min="16" max="16" width="11.00390625" style="52" customWidth="1"/>
    <col min="17" max="17" width="10.875" style="52" customWidth="1"/>
    <col min="18" max="18" width="11.625" style="52" customWidth="1"/>
    <col min="19" max="19" width="11.125" style="52" customWidth="1"/>
    <col min="20" max="20" width="13.375" style="52" customWidth="1"/>
    <col min="21" max="21" width="11.875" style="52" customWidth="1"/>
    <col min="22" max="22" width="9.875" style="52" customWidth="1"/>
    <col min="23" max="25" width="9.125" style="52" customWidth="1"/>
    <col min="26" max="26" width="9.375" style="52" customWidth="1"/>
    <col min="27" max="27" width="9.625" style="52" customWidth="1"/>
    <col min="28" max="28" width="8.25390625" style="52" customWidth="1"/>
    <col min="29" max="29" width="10.875" style="52" customWidth="1"/>
    <col min="30" max="30" width="12.00390625" style="52" customWidth="1"/>
    <col min="31" max="31" width="10.75390625" style="52" customWidth="1"/>
    <col min="32" max="32" width="11.125" style="52" customWidth="1"/>
    <col min="33" max="33" width="0.6171875" style="33" customWidth="1"/>
    <col min="34" max="52" width="9.125" style="33" customWidth="1"/>
    <col min="53" max="16384" width="9.125" style="29" customWidth="1"/>
  </cols>
  <sheetData>
    <row r="1" spans="1:52" s="31" customFormat="1" ht="15">
      <c r="A1" s="34" t="s">
        <v>41</v>
      </c>
      <c r="B1" s="35" t="s">
        <v>42</v>
      </c>
      <c r="C1" s="36" t="s">
        <v>43</v>
      </c>
      <c r="D1" s="34" t="s">
        <v>44</v>
      </c>
      <c r="E1" s="34" t="s">
        <v>45</v>
      </c>
      <c r="F1" s="37" t="s">
        <v>46</v>
      </c>
      <c r="G1" s="37" t="s">
        <v>47</v>
      </c>
      <c r="H1" s="37" t="s">
        <v>28</v>
      </c>
      <c r="I1" s="34" t="s">
        <v>48</v>
      </c>
      <c r="J1" s="38" t="s">
        <v>49</v>
      </c>
      <c r="K1" s="38"/>
      <c r="L1" s="38"/>
      <c r="M1" s="38"/>
      <c r="N1" s="38"/>
      <c r="O1" s="38"/>
      <c r="P1" s="39" t="s">
        <v>50</v>
      </c>
      <c r="Q1" s="36" t="s">
        <v>50</v>
      </c>
      <c r="R1" s="40" t="s">
        <v>51</v>
      </c>
      <c r="S1" s="41" t="s">
        <v>50</v>
      </c>
      <c r="T1" s="42" t="s">
        <v>52</v>
      </c>
      <c r="U1" s="34" t="s">
        <v>44</v>
      </c>
      <c r="V1" s="43" t="s">
        <v>53</v>
      </c>
      <c r="W1" s="43"/>
      <c r="X1" s="43"/>
      <c r="Y1" s="43"/>
      <c r="Z1" s="43"/>
      <c r="AA1" s="43"/>
      <c r="AB1" s="44"/>
      <c r="AC1" s="45" t="s">
        <v>54</v>
      </c>
      <c r="AD1" s="43"/>
      <c r="AE1" s="43"/>
      <c r="AF1" s="44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</row>
    <row r="2" spans="1:52" s="31" customFormat="1" ht="15">
      <c r="A2" s="46" t="s">
        <v>55</v>
      </c>
      <c r="B2" s="35" t="s">
        <v>56</v>
      </c>
      <c r="C2" s="37"/>
      <c r="D2" s="46" t="s">
        <v>57</v>
      </c>
      <c r="E2" s="46" t="s">
        <v>58</v>
      </c>
      <c r="F2" s="37" t="s">
        <v>59</v>
      </c>
      <c r="G2" s="37" t="s">
        <v>60</v>
      </c>
      <c r="H2" s="37" t="s">
        <v>61</v>
      </c>
      <c r="I2" s="46" t="s">
        <v>62</v>
      </c>
      <c r="J2" s="41" t="s">
        <v>63</v>
      </c>
      <c r="K2" s="45" t="s">
        <v>64</v>
      </c>
      <c r="L2" s="43"/>
      <c r="M2" s="44"/>
      <c r="N2" s="45" t="s">
        <v>65</v>
      </c>
      <c r="O2" s="43"/>
      <c r="P2" s="47"/>
      <c r="Q2" s="37" t="s">
        <v>66</v>
      </c>
      <c r="R2" s="42"/>
      <c r="S2" s="48"/>
      <c r="T2" s="42" t="s">
        <v>67</v>
      </c>
      <c r="U2" s="46" t="s">
        <v>68</v>
      </c>
      <c r="V2" s="35"/>
      <c r="W2" s="45" t="s">
        <v>69</v>
      </c>
      <c r="X2" s="43"/>
      <c r="Y2" s="43"/>
      <c r="Z2" s="43"/>
      <c r="AA2" s="43"/>
      <c r="AB2" s="44"/>
      <c r="AC2" s="34"/>
      <c r="AD2" s="34"/>
      <c r="AE2" s="35"/>
      <c r="AF2" s="34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</row>
    <row r="3" spans="1:52" s="31" customFormat="1" ht="15">
      <c r="A3" s="46" t="s">
        <v>70</v>
      </c>
      <c r="B3" s="35" t="s">
        <v>71</v>
      </c>
      <c r="C3" s="37"/>
      <c r="D3" s="46" t="s">
        <v>72</v>
      </c>
      <c r="E3" s="46"/>
      <c r="F3" s="37" t="s">
        <v>73</v>
      </c>
      <c r="G3" s="37"/>
      <c r="H3" s="37" t="s">
        <v>74</v>
      </c>
      <c r="I3" s="46" t="s">
        <v>75</v>
      </c>
      <c r="J3" s="42" t="s">
        <v>76</v>
      </c>
      <c r="K3" s="36" t="s">
        <v>77</v>
      </c>
      <c r="L3" s="36" t="s">
        <v>78</v>
      </c>
      <c r="M3" s="34" t="s">
        <v>48</v>
      </c>
      <c r="N3" s="35" t="s">
        <v>79</v>
      </c>
      <c r="O3" s="45" t="s">
        <v>80</v>
      </c>
      <c r="P3" s="34" t="s">
        <v>48</v>
      </c>
      <c r="Q3" s="42"/>
      <c r="R3" s="42"/>
      <c r="S3" s="48"/>
      <c r="T3" s="42" t="s">
        <v>81</v>
      </c>
      <c r="U3" s="46" t="s">
        <v>82</v>
      </c>
      <c r="V3" s="35" t="s">
        <v>83</v>
      </c>
      <c r="W3" s="34" t="s">
        <v>84</v>
      </c>
      <c r="X3" s="35" t="s">
        <v>85</v>
      </c>
      <c r="Y3" s="34" t="s">
        <v>86</v>
      </c>
      <c r="Z3" s="35" t="s">
        <v>87</v>
      </c>
      <c r="AA3" s="34" t="s">
        <v>88</v>
      </c>
      <c r="AB3" s="35" t="s">
        <v>89</v>
      </c>
      <c r="AC3" s="46" t="s">
        <v>90</v>
      </c>
      <c r="AD3" s="46" t="s">
        <v>91</v>
      </c>
      <c r="AE3" s="35" t="s">
        <v>92</v>
      </c>
      <c r="AF3" s="46" t="s">
        <v>93</v>
      </c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</row>
    <row r="4" spans="1:52" s="31" customFormat="1" ht="15">
      <c r="A4" s="46"/>
      <c r="B4" s="35"/>
      <c r="C4" s="37"/>
      <c r="D4" s="46" t="s">
        <v>94</v>
      </c>
      <c r="E4" s="37"/>
      <c r="F4" s="37" t="s">
        <v>95</v>
      </c>
      <c r="G4" s="37"/>
      <c r="H4" s="37"/>
      <c r="I4" s="46" t="s">
        <v>82</v>
      </c>
      <c r="J4" s="48" t="s">
        <v>96</v>
      </c>
      <c r="K4" s="46" t="s">
        <v>97</v>
      </c>
      <c r="L4" s="35" t="s">
        <v>98</v>
      </c>
      <c r="M4" s="46" t="s">
        <v>99</v>
      </c>
      <c r="N4" s="35" t="s">
        <v>100</v>
      </c>
      <c r="O4" s="37"/>
      <c r="P4" s="46" t="s">
        <v>101</v>
      </c>
      <c r="Q4" s="38"/>
      <c r="R4" s="38"/>
      <c r="S4" s="38"/>
      <c r="T4" s="37" t="s">
        <v>102</v>
      </c>
      <c r="U4" s="46" t="s">
        <v>103</v>
      </c>
      <c r="V4" s="35" t="s">
        <v>104</v>
      </c>
      <c r="W4" s="46" t="s">
        <v>105</v>
      </c>
      <c r="X4" s="35" t="s">
        <v>106</v>
      </c>
      <c r="Y4" s="46" t="s">
        <v>107</v>
      </c>
      <c r="Z4" s="35" t="s">
        <v>108</v>
      </c>
      <c r="AA4" s="46" t="s">
        <v>108</v>
      </c>
      <c r="AB4" s="35" t="s">
        <v>109</v>
      </c>
      <c r="AC4" s="46"/>
      <c r="AD4" s="46" t="s">
        <v>110</v>
      </c>
      <c r="AE4" s="35" t="s">
        <v>111</v>
      </c>
      <c r="AF4" s="46" t="s">
        <v>112</v>
      </c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</row>
    <row r="5" spans="1:52" s="31" customFormat="1" ht="15">
      <c r="A5" s="46"/>
      <c r="B5" s="35"/>
      <c r="C5" s="37"/>
      <c r="D5" s="46" t="s">
        <v>113</v>
      </c>
      <c r="E5" s="37"/>
      <c r="F5" s="37"/>
      <c r="G5" s="37"/>
      <c r="H5" s="37"/>
      <c r="I5" s="46"/>
      <c r="J5" s="48"/>
      <c r="K5" s="46" t="s">
        <v>114</v>
      </c>
      <c r="L5" s="35"/>
      <c r="M5" s="46"/>
      <c r="N5" s="35" t="s">
        <v>114</v>
      </c>
      <c r="O5" s="37"/>
      <c r="P5" s="46"/>
      <c r="Q5" s="48" t="s">
        <v>115</v>
      </c>
      <c r="R5" s="35" t="s">
        <v>116</v>
      </c>
      <c r="S5" s="37" t="s">
        <v>51</v>
      </c>
      <c r="T5" s="37" t="s">
        <v>117</v>
      </c>
      <c r="U5" s="46" t="s">
        <v>118</v>
      </c>
      <c r="V5" s="35" t="s">
        <v>119</v>
      </c>
      <c r="W5" s="46" t="s">
        <v>120</v>
      </c>
      <c r="X5" s="35" t="s">
        <v>121</v>
      </c>
      <c r="Y5" s="46" t="s">
        <v>122</v>
      </c>
      <c r="Z5" s="35" t="s">
        <v>123</v>
      </c>
      <c r="AA5" s="46" t="s">
        <v>123</v>
      </c>
      <c r="AB5" s="35"/>
      <c r="AC5" s="46"/>
      <c r="AD5" s="46" t="s">
        <v>124</v>
      </c>
      <c r="AE5" s="35"/>
      <c r="AF5" s="46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</row>
    <row r="6" spans="1:52" s="31" customFormat="1" ht="15">
      <c r="A6" s="46"/>
      <c r="B6" s="35"/>
      <c r="C6" s="37"/>
      <c r="D6" s="46"/>
      <c r="E6" s="37"/>
      <c r="F6" s="37"/>
      <c r="G6" s="49"/>
      <c r="H6" s="50"/>
      <c r="I6" s="50"/>
      <c r="J6" s="48"/>
      <c r="K6" s="46"/>
      <c r="L6" s="35"/>
      <c r="M6" s="46"/>
      <c r="N6" s="35"/>
      <c r="O6" s="37"/>
      <c r="P6" s="46"/>
      <c r="Q6" s="48"/>
      <c r="R6" s="35"/>
      <c r="S6" s="46" t="s">
        <v>125</v>
      </c>
      <c r="T6" s="37"/>
      <c r="U6" s="50" t="s">
        <v>113</v>
      </c>
      <c r="V6" s="35"/>
      <c r="W6" s="46"/>
      <c r="X6" s="35"/>
      <c r="Y6" s="46" t="s">
        <v>37</v>
      </c>
      <c r="Z6" s="35" t="s">
        <v>126</v>
      </c>
      <c r="AA6" s="46" t="s">
        <v>126</v>
      </c>
      <c r="AB6" s="35"/>
      <c r="AC6" s="46"/>
      <c r="AD6" s="46"/>
      <c r="AE6" s="35"/>
      <c r="AF6" s="46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</row>
    <row r="7" spans="1:52" s="31" customFormat="1" ht="15">
      <c r="A7" s="51">
        <v>1</v>
      </c>
      <c r="B7" s="51">
        <v>2</v>
      </c>
      <c r="C7" s="51">
        <v>3</v>
      </c>
      <c r="D7" s="51" t="s">
        <v>127</v>
      </c>
      <c r="E7" s="51" t="s">
        <v>128</v>
      </c>
      <c r="F7" s="51" t="s">
        <v>129</v>
      </c>
      <c r="G7" s="50" t="s">
        <v>130</v>
      </c>
      <c r="H7" s="50" t="s">
        <v>131</v>
      </c>
      <c r="I7" s="50" t="s">
        <v>132</v>
      </c>
      <c r="J7" s="51" t="s">
        <v>133</v>
      </c>
      <c r="K7" s="51" t="s">
        <v>134</v>
      </c>
      <c r="L7" s="51" t="s">
        <v>135</v>
      </c>
      <c r="M7" s="51" t="s">
        <v>136</v>
      </c>
      <c r="N7" s="51" t="s">
        <v>137</v>
      </c>
      <c r="O7" s="51" t="s">
        <v>138</v>
      </c>
      <c r="P7" s="51" t="s">
        <v>139</v>
      </c>
      <c r="Q7" s="51" t="s">
        <v>140</v>
      </c>
      <c r="R7" s="51" t="s">
        <v>141</v>
      </c>
      <c r="S7" s="51" t="s">
        <v>142</v>
      </c>
      <c r="T7" s="51" t="s">
        <v>143</v>
      </c>
      <c r="U7" s="50" t="s">
        <v>144</v>
      </c>
      <c r="V7" s="51" t="s">
        <v>145</v>
      </c>
      <c r="W7" s="51" t="s">
        <v>146</v>
      </c>
      <c r="X7" s="51" t="s">
        <v>147</v>
      </c>
      <c r="Y7" s="51" t="s">
        <v>148</v>
      </c>
      <c r="Z7" s="51" t="s">
        <v>149</v>
      </c>
      <c r="AA7" s="51" t="s">
        <v>150</v>
      </c>
      <c r="AB7" s="51" t="s">
        <v>151</v>
      </c>
      <c r="AC7" s="51" t="s">
        <v>152</v>
      </c>
      <c r="AD7" s="51" t="s">
        <v>153</v>
      </c>
      <c r="AE7" s="51" t="s">
        <v>154</v>
      </c>
      <c r="AF7" s="51" t="s">
        <v>155</v>
      </c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</row>
    <row r="8" spans="1:32" ht="14.25">
      <c r="A8" s="52">
        <v>1</v>
      </c>
      <c r="B8" s="53">
        <v>1</v>
      </c>
      <c r="C8" s="52" t="s">
        <v>156</v>
      </c>
      <c r="D8" s="54"/>
      <c r="E8" s="55"/>
      <c r="F8" s="54"/>
      <c r="G8" s="54"/>
      <c r="H8" s="54"/>
      <c r="I8" s="53">
        <f>SUM(D8:G8)</f>
        <v>0</v>
      </c>
      <c r="J8" s="54"/>
      <c r="K8" s="55"/>
      <c r="L8" s="54"/>
      <c r="M8" s="53">
        <f>K8+L8</f>
        <v>0</v>
      </c>
      <c r="N8" s="56"/>
      <c r="O8" s="54"/>
      <c r="P8" s="53">
        <f aca="true" t="shared" si="0" ref="P8:P57">N8+O8</f>
        <v>0</v>
      </c>
      <c r="Q8" s="54"/>
      <c r="R8" s="54"/>
      <c r="S8" s="53">
        <f>J8+M8+P8</f>
        <v>0</v>
      </c>
      <c r="T8" s="54"/>
      <c r="U8" s="53">
        <f>I8-S8-T8</f>
        <v>0</v>
      </c>
      <c r="V8" s="52">
        <f>SUM(Z8:AB8)</f>
        <v>0</v>
      </c>
      <c r="W8" s="54"/>
      <c r="X8" s="55"/>
      <c r="Y8" s="54"/>
      <c r="Z8" s="55"/>
      <c r="AA8" s="54"/>
      <c r="AB8" s="55"/>
      <c r="AC8" s="57"/>
      <c r="AD8" s="57"/>
      <c r="AE8" s="58"/>
      <c r="AF8" s="57"/>
    </row>
    <row r="9" spans="1:32" ht="14.25">
      <c r="A9" s="52">
        <v>2</v>
      </c>
      <c r="B9" s="53"/>
      <c r="C9" s="52" t="s">
        <v>157</v>
      </c>
      <c r="D9" s="54"/>
      <c r="E9" s="55">
        <v>1</v>
      </c>
      <c r="F9" s="54"/>
      <c r="G9" s="54"/>
      <c r="H9" s="54"/>
      <c r="I9" s="53">
        <f aca="true" t="shared" si="1" ref="I9:I57">SUM(D9:G9)</f>
        <v>1</v>
      </c>
      <c r="J9" s="54"/>
      <c r="K9" s="55"/>
      <c r="L9" s="54"/>
      <c r="M9" s="53">
        <f aca="true" t="shared" si="2" ref="M9:M57">K9+L9</f>
        <v>0</v>
      </c>
      <c r="N9" s="56"/>
      <c r="O9" s="54"/>
      <c r="P9" s="53">
        <f t="shared" si="0"/>
        <v>0</v>
      </c>
      <c r="Q9" s="54"/>
      <c r="R9" s="54"/>
      <c r="S9" s="53">
        <f aca="true" t="shared" si="3" ref="S9:S57">J9+M9+P9</f>
        <v>0</v>
      </c>
      <c r="T9" s="54"/>
      <c r="U9" s="53">
        <f aca="true" t="shared" si="4" ref="U9:U57">I9-S9-T9</f>
        <v>1</v>
      </c>
      <c r="V9" s="52">
        <f aca="true" t="shared" si="5" ref="V9:V57">SUM(Z9:AB9)</f>
        <v>0</v>
      </c>
      <c r="W9" s="54"/>
      <c r="X9" s="55"/>
      <c r="Y9" s="54"/>
      <c r="Z9" s="55"/>
      <c r="AA9" s="54"/>
      <c r="AB9" s="55"/>
      <c r="AC9" s="57"/>
      <c r="AD9" s="57"/>
      <c r="AE9" s="58"/>
      <c r="AF9" s="57"/>
    </row>
    <row r="10" spans="1:32" ht="14.25">
      <c r="A10" s="52">
        <v>3</v>
      </c>
      <c r="B10" s="53"/>
      <c r="C10" s="52" t="s">
        <v>158</v>
      </c>
      <c r="D10" s="54"/>
      <c r="E10" s="55"/>
      <c r="F10" s="54"/>
      <c r="G10" s="54"/>
      <c r="H10" s="54"/>
      <c r="I10" s="53">
        <f t="shared" si="1"/>
        <v>0</v>
      </c>
      <c r="J10" s="54"/>
      <c r="K10" s="55"/>
      <c r="L10" s="54"/>
      <c r="M10" s="53">
        <f t="shared" si="2"/>
        <v>0</v>
      </c>
      <c r="N10" s="56"/>
      <c r="O10" s="54"/>
      <c r="P10" s="53">
        <f t="shared" si="0"/>
        <v>0</v>
      </c>
      <c r="Q10" s="54"/>
      <c r="R10" s="54"/>
      <c r="S10" s="53">
        <f t="shared" si="3"/>
        <v>0</v>
      </c>
      <c r="T10" s="54"/>
      <c r="U10" s="53">
        <f t="shared" si="4"/>
        <v>0</v>
      </c>
      <c r="V10" s="52">
        <f t="shared" si="5"/>
        <v>0</v>
      </c>
      <c r="W10" s="54"/>
      <c r="X10" s="55"/>
      <c r="Y10" s="54"/>
      <c r="Z10" s="55"/>
      <c r="AA10" s="54"/>
      <c r="AB10" s="55"/>
      <c r="AC10" s="57"/>
      <c r="AD10" s="57"/>
      <c r="AE10" s="58"/>
      <c r="AF10" s="57"/>
    </row>
    <row r="11" spans="1:32" ht="14.25">
      <c r="A11" s="52">
        <v>4</v>
      </c>
      <c r="B11" s="53"/>
      <c r="C11" s="52" t="s">
        <v>159</v>
      </c>
      <c r="D11" s="54">
        <v>2</v>
      </c>
      <c r="E11" s="55"/>
      <c r="F11" s="54"/>
      <c r="G11" s="54">
        <v>1</v>
      </c>
      <c r="H11" s="54">
        <v>1</v>
      </c>
      <c r="I11" s="53">
        <f t="shared" si="1"/>
        <v>3</v>
      </c>
      <c r="J11" s="54">
        <v>1</v>
      </c>
      <c r="K11" s="55"/>
      <c r="L11" s="54"/>
      <c r="M11" s="53">
        <f t="shared" si="2"/>
        <v>0</v>
      </c>
      <c r="N11" s="56"/>
      <c r="O11" s="54">
        <v>1</v>
      </c>
      <c r="P11" s="53">
        <f t="shared" si="0"/>
        <v>1</v>
      </c>
      <c r="Q11" s="54">
        <v>1</v>
      </c>
      <c r="R11" s="54">
        <v>1</v>
      </c>
      <c r="S11" s="53">
        <f t="shared" si="3"/>
        <v>2</v>
      </c>
      <c r="T11" s="54"/>
      <c r="U11" s="53">
        <f t="shared" si="4"/>
        <v>1</v>
      </c>
      <c r="V11" s="52">
        <f t="shared" si="5"/>
        <v>1</v>
      </c>
      <c r="W11" s="54"/>
      <c r="X11" s="55">
        <v>1</v>
      </c>
      <c r="Y11" s="54"/>
      <c r="Z11" s="55"/>
      <c r="AA11" s="54">
        <v>1</v>
      </c>
      <c r="AB11" s="55"/>
      <c r="AC11" s="57"/>
      <c r="AD11" s="57"/>
      <c r="AE11" s="58"/>
      <c r="AF11" s="57"/>
    </row>
    <row r="12" spans="1:32" ht="14.25">
      <c r="A12" s="52">
        <v>5</v>
      </c>
      <c r="B12" s="53">
        <v>2</v>
      </c>
      <c r="C12" s="52" t="s">
        <v>160</v>
      </c>
      <c r="D12" s="54">
        <v>20</v>
      </c>
      <c r="E12" s="55">
        <v>3</v>
      </c>
      <c r="F12" s="54"/>
      <c r="G12" s="54">
        <v>6</v>
      </c>
      <c r="H12" s="54">
        <v>5</v>
      </c>
      <c r="I12" s="53">
        <f t="shared" si="1"/>
        <v>29</v>
      </c>
      <c r="J12" s="54">
        <v>1</v>
      </c>
      <c r="K12" s="55"/>
      <c r="L12" s="54">
        <v>2</v>
      </c>
      <c r="M12" s="53">
        <f t="shared" si="2"/>
        <v>2</v>
      </c>
      <c r="N12" s="56">
        <v>5</v>
      </c>
      <c r="O12" s="54">
        <v>2</v>
      </c>
      <c r="P12" s="53">
        <f t="shared" si="0"/>
        <v>7</v>
      </c>
      <c r="Q12" s="54">
        <v>4</v>
      </c>
      <c r="R12" s="54">
        <v>6</v>
      </c>
      <c r="S12" s="53">
        <f t="shared" si="3"/>
        <v>10</v>
      </c>
      <c r="T12" s="54"/>
      <c r="U12" s="53">
        <f t="shared" si="4"/>
        <v>19</v>
      </c>
      <c r="V12" s="52">
        <f t="shared" si="5"/>
        <v>1</v>
      </c>
      <c r="W12" s="54"/>
      <c r="X12" s="55">
        <v>1</v>
      </c>
      <c r="Y12" s="54"/>
      <c r="Z12" s="55"/>
      <c r="AA12" s="54">
        <v>1</v>
      </c>
      <c r="AB12" s="55"/>
      <c r="AC12" s="57"/>
      <c r="AD12" s="57"/>
      <c r="AE12" s="58"/>
      <c r="AF12" s="57"/>
    </row>
    <row r="13" spans="1:32" ht="14.25">
      <c r="A13" s="52">
        <v>6</v>
      </c>
      <c r="B13" s="53"/>
      <c r="C13" s="52" t="s">
        <v>161</v>
      </c>
      <c r="D13" s="54">
        <v>1</v>
      </c>
      <c r="E13" s="55">
        <v>1</v>
      </c>
      <c r="F13" s="54"/>
      <c r="G13" s="54">
        <v>1</v>
      </c>
      <c r="H13" s="54">
        <v>1</v>
      </c>
      <c r="I13" s="53">
        <f t="shared" si="1"/>
        <v>3</v>
      </c>
      <c r="J13" s="54"/>
      <c r="K13" s="55"/>
      <c r="L13" s="54">
        <v>1</v>
      </c>
      <c r="M13" s="53">
        <f t="shared" si="2"/>
        <v>1</v>
      </c>
      <c r="N13" s="56">
        <v>1</v>
      </c>
      <c r="O13" s="54"/>
      <c r="P13" s="53">
        <f t="shared" si="0"/>
        <v>1</v>
      </c>
      <c r="Q13" s="54"/>
      <c r="R13" s="54">
        <v>2</v>
      </c>
      <c r="S13" s="53">
        <f t="shared" si="3"/>
        <v>2</v>
      </c>
      <c r="T13" s="54"/>
      <c r="U13" s="53">
        <f t="shared" si="4"/>
        <v>1</v>
      </c>
      <c r="V13" s="52">
        <f t="shared" si="5"/>
        <v>0</v>
      </c>
      <c r="W13" s="54"/>
      <c r="X13" s="55"/>
      <c r="Y13" s="54"/>
      <c r="Z13" s="55"/>
      <c r="AA13" s="54"/>
      <c r="AB13" s="55"/>
      <c r="AC13" s="57"/>
      <c r="AD13" s="57"/>
      <c r="AE13" s="58"/>
      <c r="AF13" s="57"/>
    </row>
    <row r="14" spans="1:32" ht="14.25">
      <c r="A14" s="52">
        <v>7</v>
      </c>
      <c r="B14" s="53"/>
      <c r="C14" s="52" t="s">
        <v>162</v>
      </c>
      <c r="D14" s="54">
        <v>8</v>
      </c>
      <c r="E14" s="55">
        <v>5</v>
      </c>
      <c r="F14" s="54"/>
      <c r="G14" s="54">
        <v>2</v>
      </c>
      <c r="H14" s="54">
        <v>1</v>
      </c>
      <c r="I14" s="53">
        <f t="shared" si="1"/>
        <v>15</v>
      </c>
      <c r="J14" s="54">
        <v>1</v>
      </c>
      <c r="K14" s="55">
        <v>4</v>
      </c>
      <c r="L14" s="54"/>
      <c r="M14" s="53">
        <f t="shared" si="2"/>
        <v>4</v>
      </c>
      <c r="N14" s="56">
        <v>3</v>
      </c>
      <c r="O14" s="54"/>
      <c r="P14" s="53">
        <f t="shared" si="0"/>
        <v>3</v>
      </c>
      <c r="Q14" s="54">
        <v>2</v>
      </c>
      <c r="R14" s="54">
        <v>6</v>
      </c>
      <c r="S14" s="53">
        <f t="shared" si="3"/>
        <v>8</v>
      </c>
      <c r="T14" s="54"/>
      <c r="U14" s="53">
        <f t="shared" si="4"/>
        <v>7</v>
      </c>
      <c r="V14" s="52">
        <f t="shared" si="5"/>
        <v>1</v>
      </c>
      <c r="W14" s="54"/>
      <c r="X14" s="55">
        <v>1</v>
      </c>
      <c r="Y14" s="54">
        <v>1</v>
      </c>
      <c r="Z14" s="55"/>
      <c r="AA14" s="54">
        <v>1</v>
      </c>
      <c r="AB14" s="55"/>
      <c r="AC14" s="57"/>
      <c r="AD14" s="57"/>
      <c r="AE14" s="58"/>
      <c r="AF14" s="57"/>
    </row>
    <row r="15" spans="1:32" ht="14.25">
      <c r="A15" s="52">
        <v>8</v>
      </c>
      <c r="B15" s="53"/>
      <c r="C15" s="52" t="s">
        <v>163</v>
      </c>
      <c r="D15" s="54">
        <v>5</v>
      </c>
      <c r="E15" s="55">
        <v>1</v>
      </c>
      <c r="F15" s="54"/>
      <c r="G15" s="54">
        <v>1</v>
      </c>
      <c r="H15" s="54"/>
      <c r="I15" s="53">
        <f t="shared" si="1"/>
        <v>7</v>
      </c>
      <c r="J15" s="54">
        <v>1</v>
      </c>
      <c r="K15" s="55">
        <v>1</v>
      </c>
      <c r="L15" s="54">
        <v>1</v>
      </c>
      <c r="M15" s="53">
        <f t="shared" si="2"/>
        <v>2</v>
      </c>
      <c r="N15" s="56">
        <v>1</v>
      </c>
      <c r="O15" s="54">
        <v>1</v>
      </c>
      <c r="P15" s="53">
        <f t="shared" si="0"/>
        <v>2</v>
      </c>
      <c r="Q15" s="54">
        <v>2</v>
      </c>
      <c r="R15" s="54">
        <v>3</v>
      </c>
      <c r="S15" s="53">
        <f t="shared" si="3"/>
        <v>5</v>
      </c>
      <c r="T15" s="54"/>
      <c r="U15" s="53">
        <f t="shared" si="4"/>
        <v>2</v>
      </c>
      <c r="V15" s="52">
        <f t="shared" si="5"/>
        <v>1</v>
      </c>
      <c r="W15" s="54"/>
      <c r="X15" s="55">
        <v>1</v>
      </c>
      <c r="Y15" s="54">
        <v>1</v>
      </c>
      <c r="Z15" s="55"/>
      <c r="AA15" s="54">
        <v>1</v>
      </c>
      <c r="AB15" s="55"/>
      <c r="AC15" s="57"/>
      <c r="AD15" s="57"/>
      <c r="AE15" s="58"/>
      <c r="AF15" s="57"/>
    </row>
    <row r="16" spans="1:32" ht="14.25">
      <c r="A16" s="52">
        <v>9</v>
      </c>
      <c r="B16" s="53"/>
      <c r="C16" s="53" t="s">
        <v>164</v>
      </c>
      <c r="D16" s="54"/>
      <c r="E16" s="55">
        <v>1</v>
      </c>
      <c r="F16" s="54"/>
      <c r="G16" s="54"/>
      <c r="H16" s="54"/>
      <c r="I16" s="53">
        <f t="shared" si="1"/>
        <v>1</v>
      </c>
      <c r="J16" s="54"/>
      <c r="K16" s="55"/>
      <c r="L16" s="54">
        <v>1</v>
      </c>
      <c r="M16" s="53">
        <f t="shared" si="2"/>
        <v>1</v>
      </c>
      <c r="N16" s="56"/>
      <c r="O16" s="54"/>
      <c r="P16" s="53">
        <f t="shared" si="0"/>
        <v>0</v>
      </c>
      <c r="Q16" s="54"/>
      <c r="R16" s="54">
        <v>1</v>
      </c>
      <c r="S16" s="53">
        <f t="shared" si="3"/>
        <v>1</v>
      </c>
      <c r="T16" s="54"/>
      <c r="U16" s="53">
        <f t="shared" si="4"/>
        <v>0</v>
      </c>
      <c r="V16" s="52">
        <f t="shared" si="5"/>
        <v>0</v>
      </c>
      <c r="W16" s="54"/>
      <c r="X16" s="55"/>
      <c r="Y16" s="54"/>
      <c r="Z16" s="55"/>
      <c r="AA16" s="54"/>
      <c r="AB16" s="55"/>
      <c r="AC16" s="57"/>
      <c r="AD16" s="57"/>
      <c r="AE16" s="58"/>
      <c r="AF16" s="57"/>
    </row>
    <row r="17" spans="1:32" ht="14.25">
      <c r="A17" s="52">
        <v>10</v>
      </c>
      <c r="B17" s="53"/>
      <c r="C17" s="52" t="s">
        <v>165</v>
      </c>
      <c r="D17" s="54"/>
      <c r="E17" s="55"/>
      <c r="F17" s="54"/>
      <c r="G17" s="54"/>
      <c r="H17" s="54"/>
      <c r="I17" s="53">
        <f t="shared" si="1"/>
        <v>0</v>
      </c>
      <c r="J17" s="54"/>
      <c r="K17" s="55"/>
      <c r="L17" s="54"/>
      <c r="M17" s="53">
        <f t="shared" si="2"/>
        <v>0</v>
      </c>
      <c r="N17" s="56"/>
      <c r="O17" s="54"/>
      <c r="P17" s="53">
        <f t="shared" si="0"/>
        <v>0</v>
      </c>
      <c r="Q17" s="54"/>
      <c r="R17" s="54"/>
      <c r="S17" s="53">
        <f t="shared" si="3"/>
        <v>0</v>
      </c>
      <c r="T17" s="54"/>
      <c r="U17" s="53">
        <f t="shared" si="4"/>
        <v>0</v>
      </c>
      <c r="V17" s="52">
        <f t="shared" si="5"/>
        <v>0</v>
      </c>
      <c r="W17" s="54"/>
      <c r="X17" s="55"/>
      <c r="Y17" s="54"/>
      <c r="Z17" s="55"/>
      <c r="AA17" s="54"/>
      <c r="AB17" s="55"/>
      <c r="AC17" s="57"/>
      <c r="AD17" s="57"/>
      <c r="AE17" s="58"/>
      <c r="AF17" s="57"/>
    </row>
    <row r="18" spans="1:32" ht="14.25">
      <c r="A18" s="52">
        <v>11</v>
      </c>
      <c r="B18" s="53"/>
      <c r="C18" s="52" t="s">
        <v>166</v>
      </c>
      <c r="D18" s="54"/>
      <c r="E18" s="55">
        <v>1</v>
      </c>
      <c r="F18" s="54"/>
      <c r="G18" s="54">
        <v>3</v>
      </c>
      <c r="H18" s="54">
        <v>3</v>
      </c>
      <c r="I18" s="53">
        <f t="shared" si="1"/>
        <v>4</v>
      </c>
      <c r="J18" s="54"/>
      <c r="K18" s="55"/>
      <c r="L18" s="54"/>
      <c r="M18" s="53">
        <f t="shared" si="2"/>
        <v>0</v>
      </c>
      <c r="N18" s="56">
        <v>1</v>
      </c>
      <c r="O18" s="54">
        <v>1</v>
      </c>
      <c r="P18" s="53">
        <f t="shared" si="0"/>
        <v>2</v>
      </c>
      <c r="Q18" s="54">
        <v>1</v>
      </c>
      <c r="R18" s="54">
        <v>1</v>
      </c>
      <c r="S18" s="53">
        <f t="shared" si="3"/>
        <v>2</v>
      </c>
      <c r="T18" s="54"/>
      <c r="U18" s="53">
        <f t="shared" si="4"/>
        <v>2</v>
      </c>
      <c r="V18" s="52">
        <f t="shared" si="5"/>
        <v>0</v>
      </c>
      <c r="W18" s="54"/>
      <c r="X18" s="55"/>
      <c r="Y18" s="54"/>
      <c r="Z18" s="55"/>
      <c r="AA18" s="54"/>
      <c r="AB18" s="55"/>
      <c r="AC18" s="57"/>
      <c r="AD18" s="57"/>
      <c r="AE18" s="58"/>
      <c r="AF18" s="57"/>
    </row>
    <row r="19" spans="1:32" ht="14.25">
      <c r="A19" s="52">
        <v>12</v>
      </c>
      <c r="B19" s="53"/>
      <c r="C19" s="52" t="s">
        <v>167</v>
      </c>
      <c r="D19" s="54">
        <v>2</v>
      </c>
      <c r="E19" s="55"/>
      <c r="F19" s="54"/>
      <c r="G19" s="54"/>
      <c r="H19" s="54"/>
      <c r="I19" s="53">
        <f t="shared" si="1"/>
        <v>2</v>
      </c>
      <c r="J19" s="54"/>
      <c r="K19" s="55"/>
      <c r="L19" s="54"/>
      <c r="M19" s="53">
        <f t="shared" si="2"/>
        <v>0</v>
      </c>
      <c r="N19" s="56"/>
      <c r="O19" s="54"/>
      <c r="P19" s="53">
        <f t="shared" si="0"/>
        <v>0</v>
      </c>
      <c r="Q19" s="54"/>
      <c r="R19" s="54"/>
      <c r="S19" s="53">
        <f t="shared" si="3"/>
        <v>0</v>
      </c>
      <c r="T19" s="54"/>
      <c r="U19" s="53">
        <f t="shared" si="4"/>
        <v>2</v>
      </c>
      <c r="V19" s="52">
        <f t="shared" si="5"/>
        <v>0</v>
      </c>
      <c r="W19" s="54"/>
      <c r="X19" s="55"/>
      <c r="Y19" s="54"/>
      <c r="Z19" s="55"/>
      <c r="AA19" s="54"/>
      <c r="AB19" s="55"/>
      <c r="AC19" s="57"/>
      <c r="AD19" s="57"/>
      <c r="AE19" s="58"/>
      <c r="AF19" s="57"/>
    </row>
    <row r="20" spans="1:32" ht="14.25">
      <c r="A20" s="52">
        <v>13</v>
      </c>
      <c r="B20" s="53"/>
      <c r="C20" s="52" t="s">
        <v>168</v>
      </c>
      <c r="D20" s="54"/>
      <c r="E20" s="55"/>
      <c r="F20" s="54"/>
      <c r="G20" s="54"/>
      <c r="H20" s="54"/>
      <c r="I20" s="53">
        <f t="shared" si="1"/>
        <v>0</v>
      </c>
      <c r="J20" s="54"/>
      <c r="K20" s="55"/>
      <c r="L20" s="54"/>
      <c r="M20" s="53">
        <f t="shared" si="2"/>
        <v>0</v>
      </c>
      <c r="N20" s="56"/>
      <c r="O20" s="54"/>
      <c r="P20" s="53">
        <f t="shared" si="0"/>
        <v>0</v>
      </c>
      <c r="Q20" s="54"/>
      <c r="R20" s="54"/>
      <c r="S20" s="53">
        <f t="shared" si="3"/>
        <v>0</v>
      </c>
      <c r="T20" s="54"/>
      <c r="U20" s="53">
        <f t="shared" si="4"/>
        <v>0</v>
      </c>
      <c r="V20" s="52">
        <f t="shared" si="5"/>
        <v>0</v>
      </c>
      <c r="W20" s="54"/>
      <c r="X20" s="55"/>
      <c r="Y20" s="54"/>
      <c r="Z20" s="55"/>
      <c r="AA20" s="54"/>
      <c r="AB20" s="55"/>
      <c r="AC20" s="57"/>
      <c r="AD20" s="57"/>
      <c r="AE20" s="58"/>
      <c r="AF20" s="57"/>
    </row>
    <row r="21" spans="1:32" ht="14.25">
      <c r="A21" s="52">
        <v>14</v>
      </c>
      <c r="B21" s="53"/>
      <c r="C21" s="52" t="s">
        <v>169</v>
      </c>
      <c r="D21" s="54"/>
      <c r="E21" s="55"/>
      <c r="F21" s="54"/>
      <c r="G21" s="54"/>
      <c r="H21" s="54"/>
      <c r="I21" s="53">
        <f t="shared" si="1"/>
        <v>0</v>
      </c>
      <c r="J21" s="54"/>
      <c r="K21" s="55"/>
      <c r="L21" s="54"/>
      <c r="M21" s="53">
        <f t="shared" si="2"/>
        <v>0</v>
      </c>
      <c r="N21" s="56"/>
      <c r="O21" s="54"/>
      <c r="P21" s="53">
        <f t="shared" si="0"/>
        <v>0</v>
      </c>
      <c r="Q21" s="54"/>
      <c r="R21" s="54"/>
      <c r="S21" s="53">
        <f t="shared" si="3"/>
        <v>0</v>
      </c>
      <c r="T21" s="54"/>
      <c r="U21" s="53">
        <f t="shared" si="4"/>
        <v>0</v>
      </c>
      <c r="V21" s="52">
        <f t="shared" si="5"/>
        <v>0</v>
      </c>
      <c r="W21" s="54"/>
      <c r="X21" s="55"/>
      <c r="Y21" s="54"/>
      <c r="Z21" s="55"/>
      <c r="AA21" s="54"/>
      <c r="AB21" s="55"/>
      <c r="AC21" s="57"/>
      <c r="AD21" s="57"/>
      <c r="AE21" s="58"/>
      <c r="AF21" s="57"/>
    </row>
    <row r="22" spans="1:32" ht="14.25">
      <c r="A22" s="52">
        <v>15</v>
      </c>
      <c r="B22" s="53"/>
      <c r="C22" s="52" t="s">
        <v>309</v>
      </c>
      <c r="D22" s="54">
        <v>22</v>
      </c>
      <c r="E22" s="55">
        <v>13</v>
      </c>
      <c r="F22" s="54"/>
      <c r="G22" s="54">
        <v>16</v>
      </c>
      <c r="H22" s="54">
        <v>16</v>
      </c>
      <c r="I22" s="53">
        <f t="shared" si="1"/>
        <v>51</v>
      </c>
      <c r="J22" s="54">
        <v>7</v>
      </c>
      <c r="K22" s="55">
        <v>4</v>
      </c>
      <c r="L22" s="54">
        <v>4</v>
      </c>
      <c r="M22" s="53">
        <f t="shared" si="2"/>
        <v>8</v>
      </c>
      <c r="N22" s="56"/>
      <c r="O22" s="54">
        <v>12</v>
      </c>
      <c r="P22" s="53">
        <f t="shared" si="0"/>
        <v>12</v>
      </c>
      <c r="Q22" s="54">
        <v>24</v>
      </c>
      <c r="R22" s="54">
        <v>3</v>
      </c>
      <c r="S22" s="53">
        <f t="shared" si="3"/>
        <v>27</v>
      </c>
      <c r="T22" s="54">
        <v>2</v>
      </c>
      <c r="U22" s="53">
        <f t="shared" si="4"/>
        <v>22</v>
      </c>
      <c r="V22" s="52">
        <f t="shared" si="5"/>
        <v>20</v>
      </c>
      <c r="W22" s="54">
        <v>4</v>
      </c>
      <c r="X22" s="55">
        <v>15</v>
      </c>
      <c r="Y22" s="54">
        <v>8</v>
      </c>
      <c r="Z22" s="55"/>
      <c r="AA22" s="54">
        <v>20</v>
      </c>
      <c r="AB22" s="55"/>
      <c r="AC22" s="57"/>
      <c r="AD22" s="57"/>
      <c r="AE22" s="58"/>
      <c r="AF22" s="57"/>
    </row>
    <row r="23" spans="1:32" ht="14.25">
      <c r="A23" s="52">
        <v>16</v>
      </c>
      <c r="B23" s="53"/>
      <c r="C23" s="52" t="s">
        <v>170</v>
      </c>
      <c r="D23" s="54">
        <v>2</v>
      </c>
      <c r="E23" s="55"/>
      <c r="F23" s="54"/>
      <c r="G23" s="54"/>
      <c r="H23" s="54"/>
      <c r="I23" s="53">
        <f t="shared" si="1"/>
        <v>2</v>
      </c>
      <c r="J23" s="54"/>
      <c r="K23" s="55"/>
      <c r="L23" s="54"/>
      <c r="M23" s="53">
        <f t="shared" si="2"/>
        <v>0</v>
      </c>
      <c r="N23" s="56"/>
      <c r="O23" s="54">
        <v>1</v>
      </c>
      <c r="P23" s="53">
        <f t="shared" si="0"/>
        <v>1</v>
      </c>
      <c r="Q23" s="54">
        <v>1</v>
      </c>
      <c r="R23" s="54"/>
      <c r="S23" s="53">
        <f t="shared" si="3"/>
        <v>1</v>
      </c>
      <c r="T23" s="54"/>
      <c r="U23" s="53">
        <f t="shared" si="4"/>
        <v>1</v>
      </c>
      <c r="V23" s="52">
        <f t="shared" si="5"/>
        <v>0</v>
      </c>
      <c r="W23" s="54"/>
      <c r="X23" s="55"/>
      <c r="Y23" s="54"/>
      <c r="Z23" s="55"/>
      <c r="AA23" s="54"/>
      <c r="AB23" s="55"/>
      <c r="AC23" s="57"/>
      <c r="AD23" s="57"/>
      <c r="AE23" s="58"/>
      <c r="AF23" s="57"/>
    </row>
    <row r="24" spans="1:32" ht="14.25">
      <c r="A24" s="52">
        <v>17</v>
      </c>
      <c r="B24" s="53"/>
      <c r="C24" s="52" t="s">
        <v>171</v>
      </c>
      <c r="D24" s="54">
        <v>1</v>
      </c>
      <c r="E24" s="55">
        <v>1</v>
      </c>
      <c r="F24" s="54"/>
      <c r="G24" s="54"/>
      <c r="H24" s="54"/>
      <c r="I24" s="53">
        <f t="shared" si="1"/>
        <v>2</v>
      </c>
      <c r="J24" s="54"/>
      <c r="K24" s="55">
        <v>1</v>
      </c>
      <c r="L24" s="54"/>
      <c r="M24" s="53">
        <f t="shared" si="2"/>
        <v>1</v>
      </c>
      <c r="N24" s="56"/>
      <c r="O24" s="54"/>
      <c r="P24" s="53">
        <f t="shared" si="0"/>
        <v>0</v>
      </c>
      <c r="Q24" s="54"/>
      <c r="R24" s="54">
        <v>1</v>
      </c>
      <c r="S24" s="53">
        <f t="shared" si="3"/>
        <v>1</v>
      </c>
      <c r="T24" s="54"/>
      <c r="U24" s="53">
        <f t="shared" si="4"/>
        <v>1</v>
      </c>
      <c r="V24" s="52">
        <f t="shared" si="5"/>
        <v>0</v>
      </c>
      <c r="W24" s="54"/>
      <c r="X24" s="55"/>
      <c r="Y24" s="54"/>
      <c r="Z24" s="55"/>
      <c r="AA24" s="54"/>
      <c r="AB24" s="55"/>
      <c r="AC24" s="57"/>
      <c r="AD24" s="57"/>
      <c r="AE24" s="58"/>
      <c r="AF24" s="57"/>
    </row>
    <row r="25" spans="1:32" ht="14.25">
      <c r="A25" s="52">
        <v>18</v>
      </c>
      <c r="B25" s="53">
        <v>3</v>
      </c>
      <c r="C25" s="52" t="s">
        <v>172</v>
      </c>
      <c r="D25" s="54"/>
      <c r="E25" s="55">
        <v>1</v>
      </c>
      <c r="F25" s="54"/>
      <c r="G25" s="54"/>
      <c r="H25" s="54"/>
      <c r="I25" s="53">
        <f t="shared" si="1"/>
        <v>1</v>
      </c>
      <c r="J25" s="54"/>
      <c r="K25" s="55"/>
      <c r="L25" s="54"/>
      <c r="M25" s="53">
        <f t="shared" si="2"/>
        <v>0</v>
      </c>
      <c r="N25" s="56">
        <v>1</v>
      </c>
      <c r="O25" s="54"/>
      <c r="P25" s="53">
        <f t="shared" si="0"/>
        <v>1</v>
      </c>
      <c r="Q25" s="54"/>
      <c r="R25" s="54">
        <v>1</v>
      </c>
      <c r="S25" s="53">
        <f t="shared" si="3"/>
        <v>1</v>
      </c>
      <c r="T25" s="54"/>
      <c r="U25" s="53">
        <f t="shared" si="4"/>
        <v>0</v>
      </c>
      <c r="V25" s="52">
        <f t="shared" si="5"/>
        <v>0</v>
      </c>
      <c r="W25" s="54"/>
      <c r="X25" s="55"/>
      <c r="Y25" s="54"/>
      <c r="Z25" s="55"/>
      <c r="AA25" s="54"/>
      <c r="AB25" s="55"/>
      <c r="AC25" s="57"/>
      <c r="AD25" s="57"/>
      <c r="AE25" s="58"/>
      <c r="AF25" s="57"/>
    </row>
    <row r="26" spans="1:32" ht="14.25">
      <c r="A26" s="52">
        <v>19</v>
      </c>
      <c r="B26" s="53"/>
      <c r="C26" s="52" t="s">
        <v>173</v>
      </c>
      <c r="D26" s="54">
        <v>1</v>
      </c>
      <c r="E26" s="55"/>
      <c r="F26" s="54"/>
      <c r="G26" s="54"/>
      <c r="H26" s="54"/>
      <c r="I26" s="53">
        <f t="shared" si="1"/>
        <v>1</v>
      </c>
      <c r="J26" s="54"/>
      <c r="K26" s="55"/>
      <c r="L26" s="54"/>
      <c r="M26" s="53">
        <f t="shared" si="2"/>
        <v>0</v>
      </c>
      <c r="N26" s="56">
        <v>1</v>
      </c>
      <c r="O26" s="54"/>
      <c r="P26" s="53">
        <f t="shared" si="0"/>
        <v>1</v>
      </c>
      <c r="Q26" s="54"/>
      <c r="R26" s="54">
        <v>1</v>
      </c>
      <c r="S26" s="53">
        <f t="shared" si="3"/>
        <v>1</v>
      </c>
      <c r="T26" s="54"/>
      <c r="U26" s="53">
        <f t="shared" si="4"/>
        <v>0</v>
      </c>
      <c r="V26" s="52">
        <f t="shared" si="5"/>
        <v>0</v>
      </c>
      <c r="W26" s="54"/>
      <c r="X26" s="55"/>
      <c r="Y26" s="54"/>
      <c r="Z26" s="55"/>
      <c r="AA26" s="54"/>
      <c r="AB26" s="55"/>
      <c r="AC26" s="57"/>
      <c r="AD26" s="57"/>
      <c r="AE26" s="58"/>
      <c r="AF26" s="57"/>
    </row>
    <row r="27" spans="1:32" ht="14.25">
      <c r="A27" s="52">
        <v>20</v>
      </c>
      <c r="B27" s="53"/>
      <c r="C27" s="52" t="s">
        <v>174</v>
      </c>
      <c r="D27" s="54"/>
      <c r="E27" s="55"/>
      <c r="F27" s="54"/>
      <c r="G27" s="54"/>
      <c r="H27" s="54"/>
      <c r="I27" s="53">
        <f t="shared" si="1"/>
        <v>0</v>
      </c>
      <c r="J27" s="54"/>
      <c r="K27" s="55"/>
      <c r="L27" s="54"/>
      <c r="M27" s="53">
        <f t="shared" si="2"/>
        <v>0</v>
      </c>
      <c r="N27" s="56"/>
      <c r="O27" s="54"/>
      <c r="P27" s="53">
        <f t="shared" si="0"/>
        <v>0</v>
      </c>
      <c r="Q27" s="54"/>
      <c r="R27" s="54"/>
      <c r="S27" s="53">
        <f t="shared" si="3"/>
        <v>0</v>
      </c>
      <c r="T27" s="54"/>
      <c r="U27" s="53">
        <f t="shared" si="4"/>
        <v>0</v>
      </c>
      <c r="V27" s="52">
        <f t="shared" si="5"/>
        <v>0</v>
      </c>
      <c r="W27" s="54"/>
      <c r="X27" s="55"/>
      <c r="Y27" s="54"/>
      <c r="Z27" s="55"/>
      <c r="AA27" s="54"/>
      <c r="AB27" s="55"/>
      <c r="AC27" s="57"/>
      <c r="AD27" s="57"/>
      <c r="AE27" s="58"/>
      <c r="AF27" s="57"/>
    </row>
    <row r="28" spans="1:32" ht="14.25">
      <c r="A28" s="52">
        <v>21</v>
      </c>
      <c r="B28" s="53">
        <v>4</v>
      </c>
      <c r="C28" s="59" t="s">
        <v>175</v>
      </c>
      <c r="D28" s="54">
        <v>4</v>
      </c>
      <c r="E28" s="55">
        <v>1</v>
      </c>
      <c r="F28" s="54"/>
      <c r="G28" s="54">
        <v>2</v>
      </c>
      <c r="H28" s="54">
        <v>2</v>
      </c>
      <c r="I28" s="53">
        <f t="shared" si="1"/>
        <v>7</v>
      </c>
      <c r="J28" s="54">
        <v>1</v>
      </c>
      <c r="K28" s="55"/>
      <c r="L28" s="54"/>
      <c r="M28" s="53">
        <f t="shared" si="2"/>
        <v>0</v>
      </c>
      <c r="N28" s="56"/>
      <c r="O28" s="54">
        <v>2</v>
      </c>
      <c r="P28" s="53">
        <f t="shared" si="0"/>
        <v>2</v>
      </c>
      <c r="Q28" s="54">
        <v>1</v>
      </c>
      <c r="R28" s="54">
        <v>2</v>
      </c>
      <c r="S28" s="53">
        <f t="shared" si="3"/>
        <v>3</v>
      </c>
      <c r="T28" s="54">
        <v>1</v>
      </c>
      <c r="U28" s="53">
        <f t="shared" si="4"/>
        <v>3</v>
      </c>
      <c r="V28" s="52">
        <f t="shared" si="5"/>
        <v>1</v>
      </c>
      <c r="W28" s="54"/>
      <c r="X28" s="55"/>
      <c r="Y28" s="54"/>
      <c r="Z28" s="55"/>
      <c r="AA28" s="54">
        <v>1</v>
      </c>
      <c r="AB28" s="55"/>
      <c r="AC28" s="57"/>
      <c r="AD28" s="57"/>
      <c r="AE28" s="58"/>
      <c r="AF28" s="57"/>
    </row>
    <row r="29" spans="1:32" ht="14.25">
      <c r="A29" s="52">
        <v>22</v>
      </c>
      <c r="B29" s="53">
        <v>5</v>
      </c>
      <c r="C29" s="52" t="s">
        <v>176</v>
      </c>
      <c r="D29" s="54">
        <v>7</v>
      </c>
      <c r="E29" s="55">
        <v>2</v>
      </c>
      <c r="F29" s="54">
        <v>2</v>
      </c>
      <c r="G29" s="54">
        <v>13</v>
      </c>
      <c r="H29" s="54">
        <v>10</v>
      </c>
      <c r="I29" s="53">
        <f t="shared" si="1"/>
        <v>24</v>
      </c>
      <c r="J29" s="54">
        <v>4</v>
      </c>
      <c r="K29" s="55">
        <v>2</v>
      </c>
      <c r="L29" s="54">
        <v>3</v>
      </c>
      <c r="M29" s="53">
        <f t="shared" si="2"/>
        <v>5</v>
      </c>
      <c r="N29" s="56">
        <v>5</v>
      </c>
      <c r="O29" s="54">
        <v>3</v>
      </c>
      <c r="P29" s="53">
        <f t="shared" si="0"/>
        <v>8</v>
      </c>
      <c r="Q29" s="54">
        <v>11</v>
      </c>
      <c r="R29" s="54">
        <v>6</v>
      </c>
      <c r="S29" s="53">
        <f t="shared" si="3"/>
        <v>17</v>
      </c>
      <c r="T29" s="54"/>
      <c r="U29" s="53">
        <f t="shared" si="4"/>
        <v>7</v>
      </c>
      <c r="V29" s="52">
        <f t="shared" si="5"/>
        <v>12</v>
      </c>
      <c r="W29" s="54"/>
      <c r="X29" s="55">
        <v>12</v>
      </c>
      <c r="Y29" s="54">
        <v>1</v>
      </c>
      <c r="Z29" s="55"/>
      <c r="AA29" s="54">
        <v>12</v>
      </c>
      <c r="AB29" s="55"/>
      <c r="AC29" s="57"/>
      <c r="AD29" s="57"/>
      <c r="AE29" s="58"/>
      <c r="AF29" s="57"/>
    </row>
    <row r="30" spans="1:32" ht="14.25">
      <c r="A30" s="52">
        <v>23</v>
      </c>
      <c r="B30" s="53"/>
      <c r="C30" s="52" t="s">
        <v>177</v>
      </c>
      <c r="D30" s="54">
        <v>5</v>
      </c>
      <c r="E30" s="55">
        <v>2</v>
      </c>
      <c r="F30" s="54">
        <v>1</v>
      </c>
      <c r="G30" s="54">
        <v>5</v>
      </c>
      <c r="H30" s="54">
        <v>3</v>
      </c>
      <c r="I30" s="53">
        <f t="shared" si="1"/>
        <v>13</v>
      </c>
      <c r="J30" s="54">
        <v>3</v>
      </c>
      <c r="K30" s="55"/>
      <c r="L30" s="54">
        <v>2</v>
      </c>
      <c r="M30" s="53">
        <f t="shared" si="2"/>
        <v>2</v>
      </c>
      <c r="N30" s="56">
        <v>1</v>
      </c>
      <c r="O30" s="54">
        <v>2</v>
      </c>
      <c r="P30" s="53">
        <f t="shared" si="0"/>
        <v>3</v>
      </c>
      <c r="Q30" s="54">
        <v>7</v>
      </c>
      <c r="R30" s="54">
        <v>1</v>
      </c>
      <c r="S30" s="53">
        <f t="shared" si="3"/>
        <v>8</v>
      </c>
      <c r="T30" s="54"/>
      <c r="U30" s="53">
        <f t="shared" si="4"/>
        <v>5</v>
      </c>
      <c r="V30" s="52">
        <f t="shared" si="5"/>
        <v>5</v>
      </c>
      <c r="W30" s="54"/>
      <c r="X30" s="55">
        <v>5</v>
      </c>
      <c r="Y30" s="54"/>
      <c r="Z30" s="55"/>
      <c r="AA30" s="54">
        <v>5</v>
      </c>
      <c r="AB30" s="55"/>
      <c r="AC30" s="57">
        <v>44880</v>
      </c>
      <c r="AD30" s="57"/>
      <c r="AE30" s="58"/>
      <c r="AF30" s="57"/>
    </row>
    <row r="31" spans="1:32" ht="14.25">
      <c r="A31" s="52">
        <v>24</v>
      </c>
      <c r="B31" s="53"/>
      <c r="C31" s="52" t="s">
        <v>178</v>
      </c>
      <c r="D31" s="54">
        <v>18</v>
      </c>
      <c r="E31" s="55">
        <v>2</v>
      </c>
      <c r="F31" s="54"/>
      <c r="G31" s="54">
        <v>5</v>
      </c>
      <c r="H31" s="54">
        <v>4</v>
      </c>
      <c r="I31" s="53">
        <f t="shared" si="1"/>
        <v>25</v>
      </c>
      <c r="J31" s="54">
        <v>4</v>
      </c>
      <c r="K31" s="55">
        <v>5</v>
      </c>
      <c r="L31" s="54">
        <v>1</v>
      </c>
      <c r="M31" s="53">
        <f t="shared" si="2"/>
        <v>6</v>
      </c>
      <c r="N31" s="56">
        <v>2</v>
      </c>
      <c r="O31" s="54">
        <v>1</v>
      </c>
      <c r="P31" s="53">
        <f t="shared" si="0"/>
        <v>3</v>
      </c>
      <c r="Q31" s="54">
        <v>8</v>
      </c>
      <c r="R31" s="54">
        <v>5</v>
      </c>
      <c r="S31" s="53">
        <f t="shared" si="3"/>
        <v>13</v>
      </c>
      <c r="T31" s="54"/>
      <c r="U31" s="53">
        <f t="shared" si="4"/>
        <v>12</v>
      </c>
      <c r="V31" s="52">
        <f t="shared" si="5"/>
        <v>7</v>
      </c>
      <c r="W31" s="54"/>
      <c r="X31" s="55">
        <v>7</v>
      </c>
      <c r="Y31" s="54">
        <v>3</v>
      </c>
      <c r="Z31" s="55"/>
      <c r="AA31" s="54">
        <v>7</v>
      </c>
      <c r="AB31" s="55"/>
      <c r="AC31" s="57">
        <v>36763124</v>
      </c>
      <c r="AD31" s="57"/>
      <c r="AE31" s="58"/>
      <c r="AF31" s="57"/>
    </row>
    <row r="32" spans="1:32" ht="14.25">
      <c r="A32" s="52">
        <v>25</v>
      </c>
      <c r="B32" s="53"/>
      <c r="C32" s="52" t="s">
        <v>179</v>
      </c>
      <c r="D32" s="54">
        <v>32</v>
      </c>
      <c r="E32" s="55">
        <v>10</v>
      </c>
      <c r="F32" s="54">
        <v>1</v>
      </c>
      <c r="G32" s="54">
        <v>25</v>
      </c>
      <c r="H32" s="54">
        <v>16</v>
      </c>
      <c r="I32" s="53">
        <f t="shared" si="1"/>
        <v>68</v>
      </c>
      <c r="J32" s="54">
        <v>15</v>
      </c>
      <c r="K32" s="55">
        <v>3</v>
      </c>
      <c r="L32" s="54">
        <v>1</v>
      </c>
      <c r="M32" s="53">
        <f t="shared" si="2"/>
        <v>4</v>
      </c>
      <c r="N32" s="56">
        <v>2</v>
      </c>
      <c r="O32" s="54">
        <v>11</v>
      </c>
      <c r="P32" s="53">
        <f t="shared" si="0"/>
        <v>13</v>
      </c>
      <c r="Q32" s="54">
        <v>27</v>
      </c>
      <c r="R32" s="54">
        <v>5</v>
      </c>
      <c r="S32" s="53">
        <f t="shared" si="3"/>
        <v>32</v>
      </c>
      <c r="T32" s="54">
        <v>3</v>
      </c>
      <c r="U32" s="53">
        <f t="shared" si="4"/>
        <v>33</v>
      </c>
      <c r="V32" s="52">
        <f t="shared" si="5"/>
        <v>20</v>
      </c>
      <c r="W32" s="54"/>
      <c r="X32" s="55">
        <v>16</v>
      </c>
      <c r="Y32" s="54">
        <v>4</v>
      </c>
      <c r="Z32" s="55"/>
      <c r="AA32" s="54">
        <v>20</v>
      </c>
      <c r="AB32" s="55"/>
      <c r="AC32" s="57">
        <v>1592854</v>
      </c>
      <c r="AD32" s="57"/>
      <c r="AE32" s="58"/>
      <c r="AF32" s="57"/>
    </row>
    <row r="33" spans="1:32" ht="14.25">
      <c r="A33" s="52">
        <v>26</v>
      </c>
      <c r="B33" s="53"/>
      <c r="C33" s="52" t="s">
        <v>180</v>
      </c>
      <c r="D33" s="54">
        <v>3</v>
      </c>
      <c r="E33" s="55">
        <v>1</v>
      </c>
      <c r="F33" s="54"/>
      <c r="G33" s="54"/>
      <c r="H33" s="54"/>
      <c r="I33" s="53">
        <f t="shared" si="1"/>
        <v>4</v>
      </c>
      <c r="J33" s="54">
        <v>2</v>
      </c>
      <c r="K33" s="55"/>
      <c r="L33" s="54"/>
      <c r="M33" s="53">
        <f t="shared" si="2"/>
        <v>0</v>
      </c>
      <c r="N33" s="56"/>
      <c r="O33" s="54">
        <v>1</v>
      </c>
      <c r="P33" s="53">
        <f t="shared" si="0"/>
        <v>1</v>
      </c>
      <c r="Q33" s="54">
        <v>3</v>
      </c>
      <c r="R33" s="54"/>
      <c r="S33" s="53">
        <f t="shared" si="3"/>
        <v>3</v>
      </c>
      <c r="T33" s="54"/>
      <c r="U33" s="53">
        <f t="shared" si="4"/>
        <v>1</v>
      </c>
      <c r="V33" s="52">
        <f t="shared" si="5"/>
        <v>10</v>
      </c>
      <c r="W33" s="54">
        <v>4</v>
      </c>
      <c r="X33" s="55">
        <v>6</v>
      </c>
      <c r="Y33" s="54">
        <v>6</v>
      </c>
      <c r="Z33" s="55"/>
      <c r="AA33" s="54">
        <v>10</v>
      </c>
      <c r="AB33" s="55"/>
      <c r="AC33" s="57"/>
      <c r="AD33" s="57"/>
      <c r="AE33" s="58"/>
      <c r="AF33" s="57"/>
    </row>
    <row r="34" spans="1:32" ht="14.25">
      <c r="A34" s="52">
        <v>27</v>
      </c>
      <c r="B34" s="53"/>
      <c r="C34" s="52" t="s">
        <v>181</v>
      </c>
      <c r="D34" s="54">
        <v>1</v>
      </c>
      <c r="E34" s="55"/>
      <c r="F34" s="54"/>
      <c r="G34" s="54">
        <v>1</v>
      </c>
      <c r="H34" s="54"/>
      <c r="I34" s="53">
        <f t="shared" si="1"/>
        <v>2</v>
      </c>
      <c r="J34" s="54">
        <v>1</v>
      </c>
      <c r="K34" s="55"/>
      <c r="L34" s="54">
        <v>1</v>
      </c>
      <c r="M34" s="53">
        <f t="shared" si="2"/>
        <v>1</v>
      </c>
      <c r="N34" s="56"/>
      <c r="O34" s="54"/>
      <c r="P34" s="53">
        <f t="shared" si="0"/>
        <v>0</v>
      </c>
      <c r="Q34" s="54">
        <v>2</v>
      </c>
      <c r="R34" s="54"/>
      <c r="S34" s="53">
        <f t="shared" si="3"/>
        <v>2</v>
      </c>
      <c r="T34" s="54"/>
      <c r="U34" s="53">
        <f t="shared" si="4"/>
        <v>0</v>
      </c>
      <c r="V34" s="52">
        <f t="shared" si="5"/>
        <v>1</v>
      </c>
      <c r="W34" s="54"/>
      <c r="X34" s="55">
        <v>1</v>
      </c>
      <c r="Y34" s="54"/>
      <c r="Z34" s="55"/>
      <c r="AA34" s="54">
        <v>1</v>
      </c>
      <c r="AB34" s="55"/>
      <c r="AC34" s="57"/>
      <c r="AD34" s="57"/>
      <c r="AE34" s="58"/>
      <c r="AF34" s="57"/>
    </row>
    <row r="35" spans="1:32" ht="14.25">
      <c r="A35" s="52">
        <v>28</v>
      </c>
      <c r="B35" s="53">
        <v>6</v>
      </c>
      <c r="C35" s="52" t="s">
        <v>182</v>
      </c>
      <c r="D35" s="54">
        <v>10</v>
      </c>
      <c r="E35" s="55">
        <v>8</v>
      </c>
      <c r="F35" s="54"/>
      <c r="G35" s="54">
        <v>4</v>
      </c>
      <c r="H35" s="54">
        <v>3</v>
      </c>
      <c r="I35" s="53">
        <f t="shared" si="1"/>
        <v>22</v>
      </c>
      <c r="J35" s="54">
        <v>4</v>
      </c>
      <c r="K35" s="55">
        <v>2</v>
      </c>
      <c r="L35" s="54">
        <v>3</v>
      </c>
      <c r="M35" s="53">
        <f t="shared" si="2"/>
        <v>5</v>
      </c>
      <c r="N35" s="56"/>
      <c r="O35" s="54"/>
      <c r="P35" s="53">
        <f t="shared" si="0"/>
        <v>0</v>
      </c>
      <c r="Q35" s="54">
        <v>6</v>
      </c>
      <c r="R35" s="54">
        <v>3</v>
      </c>
      <c r="S35" s="53">
        <f t="shared" si="3"/>
        <v>9</v>
      </c>
      <c r="T35" s="54"/>
      <c r="U35" s="53">
        <f t="shared" si="4"/>
        <v>13</v>
      </c>
      <c r="V35" s="52">
        <f t="shared" si="5"/>
        <v>4</v>
      </c>
      <c r="W35" s="54"/>
      <c r="X35" s="55">
        <v>4</v>
      </c>
      <c r="Y35" s="54">
        <v>1</v>
      </c>
      <c r="Z35" s="55"/>
      <c r="AA35" s="54">
        <v>4</v>
      </c>
      <c r="AB35" s="55"/>
      <c r="AC35" s="57">
        <v>12688986</v>
      </c>
      <c r="AD35" s="57"/>
      <c r="AE35" s="58"/>
      <c r="AF35" s="57"/>
    </row>
    <row r="36" spans="1:32" ht="14.25">
      <c r="A36" s="52">
        <v>29</v>
      </c>
      <c r="B36" s="53"/>
      <c r="C36" s="52" t="s">
        <v>183</v>
      </c>
      <c r="D36" s="54"/>
      <c r="E36" s="55">
        <v>1</v>
      </c>
      <c r="F36" s="54"/>
      <c r="G36" s="54"/>
      <c r="H36" s="54"/>
      <c r="I36" s="53">
        <f t="shared" si="1"/>
        <v>1</v>
      </c>
      <c r="J36" s="54"/>
      <c r="K36" s="55"/>
      <c r="L36" s="54"/>
      <c r="M36" s="53">
        <f t="shared" si="2"/>
        <v>0</v>
      </c>
      <c r="N36" s="56"/>
      <c r="O36" s="54"/>
      <c r="P36" s="53">
        <f t="shared" si="0"/>
        <v>0</v>
      </c>
      <c r="Q36" s="54"/>
      <c r="R36" s="54"/>
      <c r="S36" s="53">
        <f t="shared" si="3"/>
        <v>0</v>
      </c>
      <c r="T36" s="54"/>
      <c r="U36" s="53">
        <f t="shared" si="4"/>
        <v>1</v>
      </c>
      <c r="V36" s="52">
        <f t="shared" si="5"/>
        <v>0</v>
      </c>
      <c r="W36" s="54"/>
      <c r="X36" s="55"/>
      <c r="Y36" s="54"/>
      <c r="Z36" s="55"/>
      <c r="AA36" s="54"/>
      <c r="AB36" s="55"/>
      <c r="AC36" s="57"/>
      <c r="AD36" s="57"/>
      <c r="AE36" s="58"/>
      <c r="AF36" s="57"/>
    </row>
    <row r="37" spans="1:32" ht="14.25">
      <c r="A37" s="52">
        <v>30</v>
      </c>
      <c r="B37" s="53"/>
      <c r="C37" s="52" t="s">
        <v>184</v>
      </c>
      <c r="D37" s="54">
        <v>5</v>
      </c>
      <c r="E37" s="55">
        <v>2</v>
      </c>
      <c r="F37" s="54"/>
      <c r="G37" s="54">
        <v>1</v>
      </c>
      <c r="H37" s="54">
        <v>1</v>
      </c>
      <c r="I37" s="53">
        <f t="shared" si="1"/>
        <v>8</v>
      </c>
      <c r="J37" s="54">
        <v>2</v>
      </c>
      <c r="K37" s="55">
        <v>4</v>
      </c>
      <c r="L37" s="54"/>
      <c r="M37" s="53">
        <f t="shared" si="2"/>
        <v>4</v>
      </c>
      <c r="N37" s="56"/>
      <c r="O37" s="54"/>
      <c r="P37" s="53">
        <f t="shared" si="0"/>
        <v>0</v>
      </c>
      <c r="Q37" s="54">
        <v>5</v>
      </c>
      <c r="R37" s="54">
        <v>1</v>
      </c>
      <c r="S37" s="53">
        <f t="shared" si="3"/>
        <v>6</v>
      </c>
      <c r="T37" s="54"/>
      <c r="U37" s="53">
        <f t="shared" si="4"/>
        <v>2</v>
      </c>
      <c r="V37" s="52">
        <f t="shared" si="5"/>
        <v>20</v>
      </c>
      <c r="W37" s="54"/>
      <c r="X37" s="55">
        <v>16</v>
      </c>
      <c r="Y37" s="54">
        <v>19</v>
      </c>
      <c r="Z37" s="55"/>
      <c r="AA37" s="54">
        <v>20</v>
      </c>
      <c r="AB37" s="55"/>
      <c r="AC37" s="57"/>
      <c r="AD37" s="57"/>
      <c r="AE37" s="58"/>
      <c r="AF37" s="57"/>
    </row>
    <row r="38" spans="1:32" ht="14.25">
      <c r="A38" s="52">
        <v>31</v>
      </c>
      <c r="B38" s="53"/>
      <c r="C38" s="52" t="s">
        <v>185</v>
      </c>
      <c r="D38" s="54">
        <v>15</v>
      </c>
      <c r="E38" s="55">
        <v>4</v>
      </c>
      <c r="F38" s="54"/>
      <c r="G38" s="54">
        <v>9</v>
      </c>
      <c r="H38" s="54">
        <v>8</v>
      </c>
      <c r="I38" s="53">
        <f t="shared" si="1"/>
        <v>28</v>
      </c>
      <c r="J38" s="54">
        <v>2</v>
      </c>
      <c r="K38" s="55"/>
      <c r="L38" s="54">
        <v>6</v>
      </c>
      <c r="M38" s="53">
        <f t="shared" si="2"/>
        <v>6</v>
      </c>
      <c r="N38" s="56">
        <v>1</v>
      </c>
      <c r="O38" s="54">
        <v>5</v>
      </c>
      <c r="P38" s="53">
        <f t="shared" si="0"/>
        <v>6</v>
      </c>
      <c r="Q38" s="54">
        <v>14</v>
      </c>
      <c r="R38" s="54"/>
      <c r="S38" s="53">
        <f t="shared" si="3"/>
        <v>14</v>
      </c>
      <c r="T38" s="54">
        <v>1</v>
      </c>
      <c r="U38" s="53">
        <f t="shared" si="4"/>
        <v>13</v>
      </c>
      <c r="V38" s="52">
        <f t="shared" si="5"/>
        <v>2</v>
      </c>
      <c r="W38" s="54"/>
      <c r="X38" s="55">
        <v>2</v>
      </c>
      <c r="Y38" s="54"/>
      <c r="Z38" s="55"/>
      <c r="AA38" s="54">
        <v>2</v>
      </c>
      <c r="AB38" s="55"/>
      <c r="AC38" s="57"/>
      <c r="AD38" s="57"/>
      <c r="AE38" s="58"/>
      <c r="AF38" s="57"/>
    </row>
    <row r="39" spans="1:32" ht="14.25">
      <c r="A39" s="52">
        <v>32</v>
      </c>
      <c r="B39" s="53"/>
      <c r="C39" s="52" t="s">
        <v>186</v>
      </c>
      <c r="D39" s="54">
        <v>15</v>
      </c>
      <c r="E39" s="55">
        <v>15</v>
      </c>
      <c r="F39" s="54">
        <v>1</v>
      </c>
      <c r="G39" s="54">
        <v>3</v>
      </c>
      <c r="H39" s="54">
        <v>3</v>
      </c>
      <c r="I39" s="53">
        <f t="shared" si="1"/>
        <v>34</v>
      </c>
      <c r="J39" s="54">
        <v>5</v>
      </c>
      <c r="K39" s="55"/>
      <c r="L39" s="54">
        <v>1</v>
      </c>
      <c r="M39" s="53">
        <f t="shared" si="2"/>
        <v>1</v>
      </c>
      <c r="N39" s="56"/>
      <c r="O39" s="54">
        <v>1</v>
      </c>
      <c r="P39" s="53">
        <f t="shared" si="0"/>
        <v>1</v>
      </c>
      <c r="Q39" s="54">
        <v>6</v>
      </c>
      <c r="R39" s="54">
        <v>1</v>
      </c>
      <c r="S39" s="53">
        <f t="shared" si="3"/>
        <v>7</v>
      </c>
      <c r="T39" s="54"/>
      <c r="U39" s="53">
        <f t="shared" si="4"/>
        <v>27</v>
      </c>
      <c r="V39" s="52">
        <f t="shared" si="5"/>
        <v>6</v>
      </c>
      <c r="W39" s="54"/>
      <c r="X39" s="55">
        <v>4</v>
      </c>
      <c r="Y39" s="54">
        <v>1</v>
      </c>
      <c r="Z39" s="55"/>
      <c r="AA39" s="54">
        <v>6</v>
      </c>
      <c r="AB39" s="55"/>
      <c r="AC39" s="57"/>
      <c r="AD39" s="57"/>
      <c r="AE39" s="58"/>
      <c r="AF39" s="57"/>
    </row>
    <row r="40" spans="1:32" ht="14.25">
      <c r="A40" s="52">
        <v>33</v>
      </c>
      <c r="B40" s="53"/>
      <c r="C40" s="52" t="s">
        <v>187</v>
      </c>
      <c r="D40" s="54">
        <v>27</v>
      </c>
      <c r="E40" s="55">
        <v>18</v>
      </c>
      <c r="F40" s="54">
        <v>2</v>
      </c>
      <c r="G40" s="54">
        <v>11</v>
      </c>
      <c r="H40" s="54">
        <v>7</v>
      </c>
      <c r="I40" s="53">
        <f t="shared" si="1"/>
        <v>58</v>
      </c>
      <c r="J40" s="54">
        <v>7</v>
      </c>
      <c r="K40" s="55">
        <v>3</v>
      </c>
      <c r="L40" s="54">
        <v>6</v>
      </c>
      <c r="M40" s="53">
        <f t="shared" si="2"/>
        <v>9</v>
      </c>
      <c r="N40" s="56">
        <v>2</v>
      </c>
      <c r="O40" s="54">
        <v>5</v>
      </c>
      <c r="P40" s="53">
        <f t="shared" si="0"/>
        <v>7</v>
      </c>
      <c r="Q40" s="54">
        <v>16</v>
      </c>
      <c r="R40" s="54">
        <v>7</v>
      </c>
      <c r="S40" s="53">
        <f t="shared" si="3"/>
        <v>23</v>
      </c>
      <c r="T40" s="54">
        <v>3</v>
      </c>
      <c r="U40" s="53">
        <f t="shared" si="4"/>
        <v>32</v>
      </c>
      <c r="V40" s="52">
        <f t="shared" si="5"/>
        <v>15</v>
      </c>
      <c r="W40" s="54">
        <v>2</v>
      </c>
      <c r="X40" s="55">
        <v>12</v>
      </c>
      <c r="Y40" s="54">
        <v>5</v>
      </c>
      <c r="Z40" s="55"/>
      <c r="AA40" s="54">
        <v>15</v>
      </c>
      <c r="AB40" s="55"/>
      <c r="AC40" s="57">
        <v>39300</v>
      </c>
      <c r="AD40" s="57"/>
      <c r="AE40" s="58"/>
      <c r="AF40" s="57"/>
    </row>
    <row r="41" spans="1:32" ht="14.25">
      <c r="A41" s="52">
        <v>34</v>
      </c>
      <c r="B41" s="53">
        <v>8</v>
      </c>
      <c r="C41" s="52" t="s">
        <v>188</v>
      </c>
      <c r="D41" s="54">
        <v>3</v>
      </c>
      <c r="E41" s="55">
        <v>3</v>
      </c>
      <c r="F41" s="54"/>
      <c r="G41" s="54"/>
      <c r="H41" s="54"/>
      <c r="I41" s="53">
        <f t="shared" si="1"/>
        <v>6</v>
      </c>
      <c r="J41" s="54">
        <v>2</v>
      </c>
      <c r="K41" s="55"/>
      <c r="L41" s="54">
        <v>1</v>
      </c>
      <c r="M41" s="53">
        <f t="shared" si="2"/>
        <v>1</v>
      </c>
      <c r="N41" s="56"/>
      <c r="O41" s="54"/>
      <c r="P41" s="53">
        <f t="shared" si="0"/>
        <v>0</v>
      </c>
      <c r="Q41" s="54">
        <v>2</v>
      </c>
      <c r="R41" s="54">
        <v>1</v>
      </c>
      <c r="S41" s="53">
        <f t="shared" si="3"/>
        <v>3</v>
      </c>
      <c r="T41" s="54"/>
      <c r="U41" s="53">
        <f t="shared" si="4"/>
        <v>3</v>
      </c>
      <c r="V41" s="52">
        <f t="shared" si="5"/>
        <v>4</v>
      </c>
      <c r="W41" s="54"/>
      <c r="X41" s="55">
        <v>4</v>
      </c>
      <c r="Y41" s="54">
        <v>2</v>
      </c>
      <c r="Z41" s="55"/>
      <c r="AA41" s="54">
        <v>4</v>
      </c>
      <c r="AB41" s="55"/>
      <c r="AC41" s="57"/>
      <c r="AD41" s="57"/>
      <c r="AE41" s="58"/>
      <c r="AF41" s="57"/>
    </row>
    <row r="42" spans="1:32" ht="14.25">
      <c r="A42" s="52">
        <v>35</v>
      </c>
      <c r="B42" s="53"/>
      <c r="C42" s="52" t="s">
        <v>189</v>
      </c>
      <c r="D42" s="54">
        <v>13</v>
      </c>
      <c r="E42" s="55">
        <v>20</v>
      </c>
      <c r="F42" s="54"/>
      <c r="G42" s="54">
        <v>5</v>
      </c>
      <c r="H42" s="54">
        <v>4</v>
      </c>
      <c r="I42" s="53">
        <f t="shared" si="1"/>
        <v>38</v>
      </c>
      <c r="J42" s="54">
        <v>3</v>
      </c>
      <c r="K42" s="55">
        <v>5</v>
      </c>
      <c r="L42" s="54">
        <v>2</v>
      </c>
      <c r="M42" s="53">
        <f t="shared" si="2"/>
        <v>7</v>
      </c>
      <c r="N42" s="56"/>
      <c r="O42" s="54"/>
      <c r="P42" s="53">
        <f t="shared" si="0"/>
        <v>0</v>
      </c>
      <c r="Q42" s="54">
        <v>7</v>
      </c>
      <c r="R42" s="54">
        <v>3</v>
      </c>
      <c r="S42" s="53">
        <f t="shared" si="3"/>
        <v>10</v>
      </c>
      <c r="T42" s="54"/>
      <c r="U42" s="53">
        <f t="shared" si="4"/>
        <v>28</v>
      </c>
      <c r="V42" s="52">
        <f t="shared" si="5"/>
        <v>9</v>
      </c>
      <c r="W42" s="54"/>
      <c r="X42" s="55">
        <v>9</v>
      </c>
      <c r="Y42" s="54">
        <v>5</v>
      </c>
      <c r="Z42" s="55"/>
      <c r="AA42" s="54">
        <v>9</v>
      </c>
      <c r="AB42" s="55"/>
      <c r="AC42" s="57">
        <v>27014</v>
      </c>
      <c r="AD42" s="57"/>
      <c r="AE42" s="58"/>
      <c r="AF42" s="57"/>
    </row>
    <row r="43" spans="1:32" ht="14.25">
      <c r="A43" s="52">
        <v>36</v>
      </c>
      <c r="B43" s="53"/>
      <c r="C43" s="52" t="s">
        <v>190</v>
      </c>
      <c r="D43" s="54">
        <v>5</v>
      </c>
      <c r="E43" s="55">
        <v>2</v>
      </c>
      <c r="F43" s="54"/>
      <c r="G43" s="54">
        <v>1</v>
      </c>
      <c r="H43" s="54">
        <v>1</v>
      </c>
      <c r="I43" s="53">
        <f t="shared" si="1"/>
        <v>8</v>
      </c>
      <c r="J43" s="54">
        <v>3</v>
      </c>
      <c r="K43" s="55">
        <v>1</v>
      </c>
      <c r="L43" s="54">
        <v>1</v>
      </c>
      <c r="M43" s="53">
        <f t="shared" si="2"/>
        <v>2</v>
      </c>
      <c r="N43" s="56"/>
      <c r="O43" s="54"/>
      <c r="P43" s="53">
        <f t="shared" si="0"/>
        <v>0</v>
      </c>
      <c r="Q43" s="54">
        <v>3</v>
      </c>
      <c r="R43" s="54">
        <v>2</v>
      </c>
      <c r="S43" s="53">
        <f t="shared" si="3"/>
        <v>5</v>
      </c>
      <c r="T43" s="54"/>
      <c r="U43" s="53">
        <f t="shared" si="4"/>
        <v>3</v>
      </c>
      <c r="V43" s="52">
        <f t="shared" si="5"/>
        <v>4</v>
      </c>
      <c r="W43" s="54"/>
      <c r="X43" s="55">
        <v>4</v>
      </c>
      <c r="Y43" s="54"/>
      <c r="Z43" s="55"/>
      <c r="AA43" s="54">
        <v>4</v>
      </c>
      <c r="AB43" s="55"/>
      <c r="AC43" s="57"/>
      <c r="AD43" s="57"/>
      <c r="AE43" s="58"/>
      <c r="AF43" s="57"/>
    </row>
    <row r="44" spans="1:32" ht="14.25">
      <c r="A44" s="52">
        <v>37</v>
      </c>
      <c r="B44" s="53"/>
      <c r="C44" s="52" t="s">
        <v>191</v>
      </c>
      <c r="D44" s="54">
        <v>6</v>
      </c>
      <c r="E44" s="55">
        <v>7</v>
      </c>
      <c r="F44" s="54">
        <v>1</v>
      </c>
      <c r="G44" s="54">
        <v>1</v>
      </c>
      <c r="H44" s="54"/>
      <c r="I44" s="53">
        <f t="shared" si="1"/>
        <v>15</v>
      </c>
      <c r="J44" s="54">
        <v>6</v>
      </c>
      <c r="K44" s="55">
        <v>1</v>
      </c>
      <c r="L44" s="54">
        <v>1</v>
      </c>
      <c r="M44" s="53">
        <f t="shared" si="2"/>
        <v>2</v>
      </c>
      <c r="N44" s="56">
        <v>2</v>
      </c>
      <c r="O44" s="54"/>
      <c r="P44" s="53">
        <f t="shared" si="0"/>
        <v>2</v>
      </c>
      <c r="Q44" s="54">
        <v>7</v>
      </c>
      <c r="R44" s="54">
        <v>3</v>
      </c>
      <c r="S44" s="53">
        <f t="shared" si="3"/>
        <v>10</v>
      </c>
      <c r="T44" s="54"/>
      <c r="U44" s="53">
        <f t="shared" si="4"/>
        <v>5</v>
      </c>
      <c r="V44" s="52">
        <f t="shared" si="5"/>
        <v>12</v>
      </c>
      <c r="W44" s="54"/>
      <c r="X44" s="55">
        <v>9</v>
      </c>
      <c r="Y44" s="54">
        <v>9</v>
      </c>
      <c r="Z44" s="55"/>
      <c r="AA44" s="54">
        <v>12</v>
      </c>
      <c r="AB44" s="55"/>
      <c r="AC44" s="57">
        <v>5867</v>
      </c>
      <c r="AD44" s="57"/>
      <c r="AE44" s="58"/>
      <c r="AF44" s="57"/>
    </row>
    <row r="45" spans="1:32" ht="14.25">
      <c r="A45" s="52">
        <v>38</v>
      </c>
      <c r="B45" s="53">
        <v>9</v>
      </c>
      <c r="C45" s="52" t="s">
        <v>310</v>
      </c>
      <c r="D45" s="54">
        <v>36</v>
      </c>
      <c r="E45" s="55">
        <v>14</v>
      </c>
      <c r="F45" s="54"/>
      <c r="G45" s="54">
        <v>10</v>
      </c>
      <c r="H45" s="54">
        <v>7</v>
      </c>
      <c r="I45" s="53">
        <f t="shared" si="1"/>
        <v>60</v>
      </c>
      <c r="J45" s="54">
        <v>9</v>
      </c>
      <c r="K45" s="55">
        <v>10</v>
      </c>
      <c r="L45" s="54">
        <v>12</v>
      </c>
      <c r="M45" s="53">
        <f t="shared" si="2"/>
        <v>22</v>
      </c>
      <c r="N45" s="56">
        <v>6</v>
      </c>
      <c r="O45" s="54">
        <v>7</v>
      </c>
      <c r="P45" s="53">
        <f t="shared" si="0"/>
        <v>13</v>
      </c>
      <c r="Q45" s="54">
        <v>24</v>
      </c>
      <c r="R45" s="54">
        <v>20</v>
      </c>
      <c r="S45" s="53">
        <f t="shared" si="3"/>
        <v>44</v>
      </c>
      <c r="T45" s="54">
        <v>1</v>
      </c>
      <c r="U45" s="53">
        <f t="shared" si="4"/>
        <v>15</v>
      </c>
      <c r="V45" s="52">
        <f t="shared" si="5"/>
        <v>12</v>
      </c>
      <c r="W45" s="54"/>
      <c r="X45" s="55">
        <v>9</v>
      </c>
      <c r="Y45" s="54">
        <v>2</v>
      </c>
      <c r="Z45" s="55"/>
      <c r="AA45" s="54">
        <v>12</v>
      </c>
      <c r="AB45" s="55"/>
      <c r="AC45" s="57"/>
      <c r="AD45" s="57"/>
      <c r="AE45" s="58"/>
      <c r="AF45" s="57"/>
    </row>
    <row r="46" spans="1:32" ht="14.25">
      <c r="A46" s="52">
        <v>39</v>
      </c>
      <c r="B46" s="53">
        <v>10</v>
      </c>
      <c r="C46" s="52" t="s">
        <v>192</v>
      </c>
      <c r="D46" s="54">
        <v>17</v>
      </c>
      <c r="E46" s="55">
        <v>19</v>
      </c>
      <c r="F46" s="54">
        <v>1</v>
      </c>
      <c r="G46" s="54">
        <v>6</v>
      </c>
      <c r="H46" s="54">
        <v>3</v>
      </c>
      <c r="I46" s="53">
        <f t="shared" si="1"/>
        <v>43</v>
      </c>
      <c r="J46" s="54">
        <v>4</v>
      </c>
      <c r="K46" s="55">
        <v>1</v>
      </c>
      <c r="L46" s="54">
        <v>2</v>
      </c>
      <c r="M46" s="53">
        <f t="shared" si="2"/>
        <v>3</v>
      </c>
      <c r="N46" s="56">
        <v>3</v>
      </c>
      <c r="O46" s="54">
        <v>6</v>
      </c>
      <c r="P46" s="53">
        <f t="shared" si="0"/>
        <v>9</v>
      </c>
      <c r="Q46" s="54">
        <v>8</v>
      </c>
      <c r="R46" s="54">
        <v>8</v>
      </c>
      <c r="S46" s="53">
        <f t="shared" si="3"/>
        <v>16</v>
      </c>
      <c r="T46" s="54">
        <v>1</v>
      </c>
      <c r="U46" s="53">
        <f t="shared" si="4"/>
        <v>26</v>
      </c>
      <c r="V46" s="52">
        <f t="shared" si="5"/>
        <v>13</v>
      </c>
      <c r="W46" s="54">
        <v>2</v>
      </c>
      <c r="X46" s="55">
        <v>4</v>
      </c>
      <c r="Y46" s="54"/>
      <c r="Z46" s="55"/>
      <c r="AA46" s="54">
        <v>13</v>
      </c>
      <c r="AB46" s="55"/>
      <c r="AC46" s="57"/>
      <c r="AD46" s="57"/>
      <c r="AE46" s="58"/>
      <c r="AF46" s="57"/>
    </row>
    <row r="47" spans="1:32" ht="14.25">
      <c r="A47" s="52">
        <v>40</v>
      </c>
      <c r="B47" s="53">
        <v>11</v>
      </c>
      <c r="C47" s="52" t="s">
        <v>193</v>
      </c>
      <c r="D47" s="54">
        <v>1</v>
      </c>
      <c r="E47" s="55"/>
      <c r="F47" s="54">
        <v>1</v>
      </c>
      <c r="G47" s="54"/>
      <c r="H47" s="54"/>
      <c r="I47" s="53">
        <f t="shared" si="1"/>
        <v>2</v>
      </c>
      <c r="J47" s="54"/>
      <c r="K47" s="55"/>
      <c r="L47" s="54"/>
      <c r="M47" s="53">
        <f t="shared" si="2"/>
        <v>0</v>
      </c>
      <c r="N47" s="56">
        <v>1</v>
      </c>
      <c r="O47" s="54"/>
      <c r="P47" s="53">
        <f t="shared" si="0"/>
        <v>1</v>
      </c>
      <c r="Q47" s="54"/>
      <c r="R47" s="54">
        <v>1</v>
      </c>
      <c r="S47" s="53">
        <f t="shared" si="3"/>
        <v>1</v>
      </c>
      <c r="T47" s="54"/>
      <c r="U47" s="53">
        <f t="shared" si="4"/>
        <v>1</v>
      </c>
      <c r="V47" s="52">
        <f t="shared" si="5"/>
        <v>0</v>
      </c>
      <c r="W47" s="54"/>
      <c r="X47" s="55"/>
      <c r="Y47" s="54"/>
      <c r="Z47" s="55"/>
      <c r="AA47" s="54"/>
      <c r="AB47" s="55"/>
      <c r="AC47" s="57"/>
      <c r="AD47" s="57"/>
      <c r="AE47" s="58"/>
      <c r="AF47" s="57"/>
    </row>
    <row r="48" spans="1:32" ht="14.25">
      <c r="A48" s="52">
        <v>41</v>
      </c>
      <c r="B48" s="53"/>
      <c r="C48" s="52" t="s">
        <v>194</v>
      </c>
      <c r="D48" s="54"/>
      <c r="E48" s="55">
        <v>1</v>
      </c>
      <c r="F48" s="54">
        <v>1</v>
      </c>
      <c r="G48" s="54">
        <v>1</v>
      </c>
      <c r="H48" s="54">
        <v>1</v>
      </c>
      <c r="I48" s="53">
        <f t="shared" si="1"/>
        <v>3</v>
      </c>
      <c r="J48" s="54"/>
      <c r="K48" s="55"/>
      <c r="L48" s="54"/>
      <c r="M48" s="53">
        <f t="shared" si="2"/>
        <v>0</v>
      </c>
      <c r="N48" s="56"/>
      <c r="O48" s="54"/>
      <c r="P48" s="53">
        <f t="shared" si="0"/>
        <v>0</v>
      </c>
      <c r="Q48" s="54"/>
      <c r="R48" s="54"/>
      <c r="S48" s="53">
        <f t="shared" si="3"/>
        <v>0</v>
      </c>
      <c r="T48" s="54"/>
      <c r="U48" s="53">
        <f t="shared" si="4"/>
        <v>3</v>
      </c>
      <c r="V48" s="52">
        <f t="shared" si="5"/>
        <v>0</v>
      </c>
      <c r="W48" s="54"/>
      <c r="X48" s="55"/>
      <c r="Y48" s="54"/>
      <c r="Z48" s="55"/>
      <c r="AA48" s="54"/>
      <c r="AB48" s="55"/>
      <c r="AC48" s="57"/>
      <c r="AD48" s="57"/>
      <c r="AE48" s="58"/>
      <c r="AF48" s="57"/>
    </row>
    <row r="49" spans="1:32" ht="14.25">
      <c r="A49" s="52">
        <v>42</v>
      </c>
      <c r="B49" s="53"/>
      <c r="C49" s="52" t="s">
        <v>195</v>
      </c>
      <c r="D49" s="54">
        <v>14</v>
      </c>
      <c r="E49" s="55">
        <v>7</v>
      </c>
      <c r="F49" s="54"/>
      <c r="G49" s="54">
        <v>8</v>
      </c>
      <c r="H49" s="54">
        <v>6</v>
      </c>
      <c r="I49" s="53">
        <f t="shared" si="1"/>
        <v>29</v>
      </c>
      <c r="J49" s="54"/>
      <c r="K49" s="55">
        <v>4</v>
      </c>
      <c r="L49" s="54">
        <v>5</v>
      </c>
      <c r="M49" s="53">
        <f t="shared" si="2"/>
        <v>9</v>
      </c>
      <c r="N49" s="56">
        <v>4</v>
      </c>
      <c r="O49" s="54">
        <v>4</v>
      </c>
      <c r="P49" s="53">
        <f t="shared" si="0"/>
        <v>8</v>
      </c>
      <c r="Q49" s="54">
        <v>7</v>
      </c>
      <c r="R49" s="54">
        <v>10</v>
      </c>
      <c r="S49" s="53">
        <f t="shared" si="3"/>
        <v>17</v>
      </c>
      <c r="T49" s="54"/>
      <c r="U49" s="53">
        <f t="shared" si="4"/>
        <v>12</v>
      </c>
      <c r="V49" s="52">
        <f t="shared" si="5"/>
        <v>0</v>
      </c>
      <c r="W49" s="54"/>
      <c r="X49" s="55"/>
      <c r="Y49" s="54"/>
      <c r="Z49" s="55"/>
      <c r="AA49" s="54"/>
      <c r="AB49" s="55"/>
      <c r="AC49" s="57"/>
      <c r="AD49" s="57"/>
      <c r="AE49" s="58"/>
      <c r="AF49" s="57"/>
    </row>
    <row r="50" spans="1:32" ht="14.25">
      <c r="A50" s="52">
        <v>43</v>
      </c>
      <c r="B50" s="53"/>
      <c r="C50" s="52" t="s">
        <v>196</v>
      </c>
      <c r="D50" s="54">
        <v>2</v>
      </c>
      <c r="E50" s="55">
        <v>1</v>
      </c>
      <c r="F50" s="54"/>
      <c r="G50" s="54"/>
      <c r="H50" s="54"/>
      <c r="I50" s="53">
        <f t="shared" si="1"/>
        <v>3</v>
      </c>
      <c r="J50" s="54"/>
      <c r="K50" s="55"/>
      <c r="L50" s="54"/>
      <c r="M50" s="53">
        <f t="shared" si="2"/>
        <v>0</v>
      </c>
      <c r="N50" s="56"/>
      <c r="O50" s="54"/>
      <c r="P50" s="53">
        <f t="shared" si="0"/>
        <v>0</v>
      </c>
      <c r="Q50" s="54"/>
      <c r="R50" s="54"/>
      <c r="S50" s="53">
        <f t="shared" si="3"/>
        <v>0</v>
      </c>
      <c r="T50" s="54"/>
      <c r="U50" s="53">
        <f t="shared" si="4"/>
        <v>3</v>
      </c>
      <c r="V50" s="52">
        <f t="shared" si="5"/>
        <v>0</v>
      </c>
      <c r="W50" s="54"/>
      <c r="X50" s="55"/>
      <c r="Y50" s="54"/>
      <c r="Z50" s="55"/>
      <c r="AA50" s="54"/>
      <c r="AB50" s="55"/>
      <c r="AC50" s="57"/>
      <c r="AD50" s="57"/>
      <c r="AE50" s="58"/>
      <c r="AF50" s="57"/>
    </row>
    <row r="51" spans="1:32" ht="14.25">
      <c r="A51" s="52">
        <v>44</v>
      </c>
      <c r="B51" s="53"/>
      <c r="C51" s="52" t="s">
        <v>197</v>
      </c>
      <c r="D51" s="54">
        <v>2</v>
      </c>
      <c r="E51" s="55"/>
      <c r="F51" s="54"/>
      <c r="G51" s="54"/>
      <c r="H51" s="54"/>
      <c r="I51" s="53">
        <f t="shared" si="1"/>
        <v>2</v>
      </c>
      <c r="J51" s="54"/>
      <c r="K51" s="55"/>
      <c r="L51" s="54"/>
      <c r="M51" s="53">
        <f t="shared" si="2"/>
        <v>0</v>
      </c>
      <c r="N51" s="56">
        <v>1</v>
      </c>
      <c r="O51" s="54">
        <v>1</v>
      </c>
      <c r="P51" s="53">
        <f t="shared" si="0"/>
        <v>2</v>
      </c>
      <c r="Q51" s="54"/>
      <c r="R51" s="54">
        <v>2</v>
      </c>
      <c r="S51" s="53">
        <f t="shared" si="3"/>
        <v>2</v>
      </c>
      <c r="T51" s="54"/>
      <c r="U51" s="53">
        <f t="shared" si="4"/>
        <v>0</v>
      </c>
      <c r="V51" s="52">
        <f t="shared" si="5"/>
        <v>0</v>
      </c>
      <c r="W51" s="54"/>
      <c r="X51" s="55"/>
      <c r="Y51" s="54"/>
      <c r="Z51" s="55"/>
      <c r="AA51" s="54"/>
      <c r="AB51" s="55"/>
      <c r="AC51" s="57"/>
      <c r="AD51" s="57"/>
      <c r="AE51" s="58"/>
      <c r="AF51" s="57"/>
    </row>
    <row r="52" spans="1:32" ht="14.25">
      <c r="A52" s="52">
        <v>45</v>
      </c>
      <c r="B52" s="53"/>
      <c r="C52" s="52" t="s">
        <v>198</v>
      </c>
      <c r="D52" s="54"/>
      <c r="E52" s="55"/>
      <c r="F52" s="54"/>
      <c r="G52" s="54"/>
      <c r="H52" s="54"/>
      <c r="I52" s="53">
        <f t="shared" si="1"/>
        <v>0</v>
      </c>
      <c r="J52" s="54"/>
      <c r="K52" s="55"/>
      <c r="L52" s="54"/>
      <c r="M52" s="53">
        <f t="shared" si="2"/>
        <v>0</v>
      </c>
      <c r="N52" s="56"/>
      <c r="O52" s="54"/>
      <c r="P52" s="53">
        <f t="shared" si="0"/>
        <v>0</v>
      </c>
      <c r="Q52" s="54"/>
      <c r="R52" s="54"/>
      <c r="S52" s="53">
        <f t="shared" si="3"/>
        <v>0</v>
      </c>
      <c r="T52" s="54"/>
      <c r="U52" s="53">
        <f t="shared" si="4"/>
        <v>0</v>
      </c>
      <c r="V52" s="52">
        <f t="shared" si="5"/>
        <v>0</v>
      </c>
      <c r="W52" s="54"/>
      <c r="X52" s="55"/>
      <c r="Y52" s="54"/>
      <c r="Z52" s="55"/>
      <c r="AA52" s="54"/>
      <c r="AB52" s="55"/>
      <c r="AC52" s="57"/>
      <c r="AD52" s="57"/>
      <c r="AE52" s="58"/>
      <c r="AF52" s="57"/>
    </row>
    <row r="53" spans="1:32" ht="14.25">
      <c r="A53" s="52">
        <v>46</v>
      </c>
      <c r="B53" s="53">
        <v>12</v>
      </c>
      <c r="C53" s="52" t="s">
        <v>199</v>
      </c>
      <c r="D53" s="54">
        <v>1</v>
      </c>
      <c r="E53" s="55">
        <v>9</v>
      </c>
      <c r="F53" s="54"/>
      <c r="G53" s="54">
        <v>1</v>
      </c>
      <c r="H53" s="54">
        <v>1</v>
      </c>
      <c r="I53" s="53">
        <f t="shared" si="1"/>
        <v>11</v>
      </c>
      <c r="J53" s="54"/>
      <c r="K53" s="55">
        <v>2</v>
      </c>
      <c r="L53" s="54"/>
      <c r="M53" s="53">
        <f t="shared" si="2"/>
        <v>2</v>
      </c>
      <c r="N53" s="56"/>
      <c r="O53" s="54">
        <v>1</v>
      </c>
      <c r="P53" s="53">
        <f t="shared" si="0"/>
        <v>1</v>
      </c>
      <c r="Q53" s="54"/>
      <c r="R53" s="54">
        <v>3</v>
      </c>
      <c r="S53" s="53">
        <f t="shared" si="3"/>
        <v>3</v>
      </c>
      <c r="T53" s="54"/>
      <c r="U53" s="53">
        <f t="shared" si="4"/>
        <v>8</v>
      </c>
      <c r="V53" s="52">
        <f t="shared" si="5"/>
        <v>0</v>
      </c>
      <c r="W53" s="54"/>
      <c r="X53" s="55"/>
      <c r="Y53" s="54"/>
      <c r="Z53" s="55"/>
      <c r="AA53" s="54"/>
      <c r="AB53" s="55"/>
      <c r="AC53" s="57"/>
      <c r="AD53" s="57"/>
      <c r="AE53" s="58"/>
      <c r="AF53" s="57"/>
    </row>
    <row r="54" spans="1:32" ht="14.25">
      <c r="A54" s="52">
        <v>47</v>
      </c>
      <c r="B54" s="53"/>
      <c r="C54" s="52" t="s">
        <v>200</v>
      </c>
      <c r="D54" s="54"/>
      <c r="E54" s="55"/>
      <c r="F54" s="54"/>
      <c r="G54" s="54"/>
      <c r="H54" s="54"/>
      <c r="I54" s="53">
        <f t="shared" si="1"/>
        <v>0</v>
      </c>
      <c r="J54" s="54"/>
      <c r="K54" s="55"/>
      <c r="L54" s="54"/>
      <c r="M54" s="53">
        <f t="shared" si="2"/>
        <v>0</v>
      </c>
      <c r="N54" s="56"/>
      <c r="O54" s="54"/>
      <c r="P54" s="53">
        <f t="shared" si="0"/>
        <v>0</v>
      </c>
      <c r="Q54" s="54"/>
      <c r="R54" s="54"/>
      <c r="S54" s="53">
        <f t="shared" si="3"/>
        <v>0</v>
      </c>
      <c r="T54" s="54"/>
      <c r="U54" s="53">
        <f t="shared" si="4"/>
        <v>0</v>
      </c>
      <c r="V54" s="52">
        <f t="shared" si="5"/>
        <v>0</v>
      </c>
      <c r="W54" s="54"/>
      <c r="X54" s="55"/>
      <c r="Y54" s="54"/>
      <c r="Z54" s="55"/>
      <c r="AA54" s="54"/>
      <c r="AB54" s="55"/>
      <c r="AC54" s="57"/>
      <c r="AD54" s="57"/>
      <c r="AE54" s="58"/>
      <c r="AF54" s="57"/>
    </row>
    <row r="55" spans="1:32" ht="14.25">
      <c r="A55" s="52">
        <v>48</v>
      </c>
      <c r="B55" s="53"/>
      <c r="C55" s="60" t="s">
        <v>201</v>
      </c>
      <c r="D55" s="54"/>
      <c r="E55" s="55">
        <v>1</v>
      </c>
      <c r="F55" s="54"/>
      <c r="G55" s="54"/>
      <c r="H55" s="54"/>
      <c r="I55" s="53">
        <f t="shared" si="1"/>
        <v>1</v>
      </c>
      <c r="J55" s="54"/>
      <c r="K55" s="55"/>
      <c r="L55" s="54"/>
      <c r="M55" s="53">
        <f t="shared" si="2"/>
        <v>0</v>
      </c>
      <c r="N55" s="56"/>
      <c r="O55" s="54"/>
      <c r="P55" s="53">
        <f t="shared" si="0"/>
        <v>0</v>
      </c>
      <c r="Q55" s="54"/>
      <c r="R55" s="54"/>
      <c r="S55" s="53">
        <f t="shared" si="3"/>
        <v>0</v>
      </c>
      <c r="T55" s="54"/>
      <c r="U55" s="53">
        <f t="shared" si="4"/>
        <v>1</v>
      </c>
      <c r="V55" s="52">
        <f t="shared" si="5"/>
        <v>0</v>
      </c>
      <c r="W55" s="54"/>
      <c r="X55" s="55"/>
      <c r="Y55" s="54"/>
      <c r="Z55" s="55"/>
      <c r="AA55" s="54"/>
      <c r="AB55" s="55"/>
      <c r="AC55" s="57"/>
      <c r="AD55" s="57"/>
      <c r="AE55" s="58"/>
      <c r="AF55" s="57"/>
    </row>
    <row r="56" spans="1:32" ht="14.25">
      <c r="A56" s="52">
        <v>49</v>
      </c>
      <c r="B56" s="53">
        <v>14</v>
      </c>
      <c r="C56" s="52" t="s">
        <v>202</v>
      </c>
      <c r="D56" s="54"/>
      <c r="E56" s="55"/>
      <c r="F56" s="54"/>
      <c r="G56" s="54"/>
      <c r="H56" s="54"/>
      <c r="I56" s="53">
        <f t="shared" si="1"/>
        <v>0</v>
      </c>
      <c r="J56" s="54"/>
      <c r="K56" s="55"/>
      <c r="L56" s="54"/>
      <c r="M56" s="53">
        <f t="shared" si="2"/>
        <v>0</v>
      </c>
      <c r="N56" s="56"/>
      <c r="O56" s="54"/>
      <c r="P56" s="53">
        <f t="shared" si="0"/>
        <v>0</v>
      </c>
      <c r="Q56" s="54"/>
      <c r="R56" s="54"/>
      <c r="S56" s="53">
        <f t="shared" si="3"/>
        <v>0</v>
      </c>
      <c r="T56" s="54"/>
      <c r="U56" s="53">
        <f t="shared" si="4"/>
        <v>0</v>
      </c>
      <c r="V56" s="52">
        <f t="shared" si="5"/>
        <v>0</v>
      </c>
      <c r="W56" s="54"/>
      <c r="X56" s="55"/>
      <c r="Y56" s="54"/>
      <c r="Z56" s="55"/>
      <c r="AA56" s="54"/>
      <c r="AB56" s="55"/>
      <c r="AC56" s="57"/>
      <c r="AD56" s="57"/>
      <c r="AE56" s="58"/>
      <c r="AF56" s="57"/>
    </row>
    <row r="57" spans="1:32" ht="14.25">
      <c r="A57" s="52">
        <v>50</v>
      </c>
      <c r="B57" s="53"/>
      <c r="C57" s="52" t="s">
        <v>203</v>
      </c>
      <c r="D57" s="54"/>
      <c r="E57" s="55"/>
      <c r="F57" s="54"/>
      <c r="G57" s="54"/>
      <c r="H57" s="54"/>
      <c r="I57" s="53">
        <f t="shared" si="1"/>
        <v>0</v>
      </c>
      <c r="J57" s="54"/>
      <c r="K57" s="55"/>
      <c r="L57" s="61"/>
      <c r="M57" s="53">
        <f t="shared" si="2"/>
        <v>0</v>
      </c>
      <c r="N57" s="56"/>
      <c r="O57" s="54"/>
      <c r="P57" s="53">
        <f t="shared" si="0"/>
        <v>0</v>
      </c>
      <c r="Q57" s="54"/>
      <c r="R57" s="54"/>
      <c r="S57" s="53">
        <f t="shared" si="3"/>
        <v>0</v>
      </c>
      <c r="T57" s="54"/>
      <c r="U57" s="53">
        <f t="shared" si="4"/>
        <v>0</v>
      </c>
      <c r="V57" s="52">
        <f t="shared" si="5"/>
        <v>0</v>
      </c>
      <c r="W57" s="54"/>
      <c r="X57" s="55"/>
      <c r="Y57" s="54"/>
      <c r="Z57" s="55"/>
      <c r="AA57" s="54"/>
      <c r="AB57" s="55"/>
      <c r="AC57" s="57"/>
      <c r="AD57" s="57"/>
      <c r="AE57" s="58"/>
      <c r="AF57" s="57"/>
    </row>
    <row r="58" spans="1:32" ht="14.25">
      <c r="A58" s="62">
        <v>51</v>
      </c>
      <c r="B58" s="63"/>
      <c r="C58" s="64" t="s">
        <v>204</v>
      </c>
      <c r="D58" s="63">
        <f aca="true" t="shared" si="6" ref="D58:U58">SUM(D8:D57)</f>
        <v>306</v>
      </c>
      <c r="E58" s="63">
        <f t="shared" si="6"/>
        <v>178</v>
      </c>
      <c r="F58" s="63">
        <f t="shared" si="6"/>
        <v>11</v>
      </c>
      <c r="G58" s="63">
        <f>SUM(G8:G57)</f>
        <v>142</v>
      </c>
      <c r="H58" s="63">
        <f>SUM(H8:H57)</f>
        <v>107</v>
      </c>
      <c r="I58" s="63">
        <f t="shared" si="6"/>
        <v>637</v>
      </c>
      <c r="J58" s="63">
        <f t="shared" si="6"/>
        <v>88</v>
      </c>
      <c r="K58" s="63">
        <f t="shared" si="6"/>
        <v>53</v>
      </c>
      <c r="L58" s="63">
        <f t="shared" si="6"/>
        <v>57</v>
      </c>
      <c r="M58" s="63">
        <f t="shared" si="6"/>
        <v>110</v>
      </c>
      <c r="N58" s="63">
        <f>SUM(N8:N57)</f>
        <v>43</v>
      </c>
      <c r="O58" s="63">
        <f>SUM(O8:O57)</f>
        <v>68</v>
      </c>
      <c r="P58" s="63">
        <f t="shared" si="6"/>
        <v>111</v>
      </c>
      <c r="Q58" s="63">
        <f t="shared" si="6"/>
        <v>199</v>
      </c>
      <c r="R58" s="63">
        <f t="shared" si="6"/>
        <v>110</v>
      </c>
      <c r="S58" s="63">
        <f t="shared" si="6"/>
        <v>309</v>
      </c>
      <c r="T58" s="63">
        <f t="shared" si="6"/>
        <v>12</v>
      </c>
      <c r="U58" s="63">
        <f t="shared" si="6"/>
        <v>316</v>
      </c>
      <c r="V58" s="63">
        <f aca="true" t="shared" si="7" ref="V58:AB58">SUM(V8:V57)</f>
        <v>181</v>
      </c>
      <c r="W58" s="63">
        <f t="shared" si="7"/>
        <v>12</v>
      </c>
      <c r="X58" s="63">
        <f t="shared" si="7"/>
        <v>143</v>
      </c>
      <c r="Y58" s="63">
        <f t="shared" si="7"/>
        <v>68</v>
      </c>
      <c r="Z58" s="63">
        <f t="shared" si="7"/>
        <v>0</v>
      </c>
      <c r="AA58" s="63">
        <f t="shared" si="7"/>
        <v>181</v>
      </c>
      <c r="AB58" s="63">
        <f t="shared" si="7"/>
        <v>0</v>
      </c>
      <c r="AC58" s="65">
        <f>SUM(AC8:AC57)</f>
        <v>51162025</v>
      </c>
      <c r="AD58" s="65">
        <f>SUM(AD8:AD57)</f>
        <v>0</v>
      </c>
      <c r="AE58" s="65">
        <f>SUM(AE8:AE57)</f>
        <v>0</v>
      </c>
      <c r="AF58" s="65">
        <f>SUM(AF8:AF57)</f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F58"/>
  <sheetViews>
    <sheetView workbookViewId="0" topLeftCell="A1">
      <selection activeCell="C4" sqref="C4"/>
    </sheetView>
  </sheetViews>
  <sheetFormatPr defaultColWidth="9.00390625" defaultRowHeight="12.75"/>
  <cols>
    <col min="1" max="1" width="5.125" style="52" customWidth="1"/>
    <col min="2" max="2" width="3.25390625" style="52" customWidth="1"/>
    <col min="3" max="3" width="54.75390625" style="52" customWidth="1"/>
    <col min="4" max="5" width="11.75390625" style="52" customWidth="1"/>
    <col min="6" max="6" width="16.875" style="52" customWidth="1"/>
    <col min="7" max="7" width="9.625" style="52" customWidth="1"/>
    <col min="8" max="8" width="9.25390625" style="52" customWidth="1"/>
    <col min="9" max="10" width="10.375" style="52" customWidth="1"/>
    <col min="11" max="11" width="9.25390625" style="52" customWidth="1"/>
    <col min="12" max="12" width="10.125" style="52" customWidth="1"/>
    <col min="13" max="14" width="9.875" style="52" customWidth="1"/>
    <col min="15" max="15" width="12.75390625" style="52" customWidth="1"/>
    <col min="16" max="16" width="11.00390625" style="52" customWidth="1"/>
    <col min="17" max="17" width="10.875" style="52" customWidth="1"/>
    <col min="18" max="18" width="11.625" style="52" customWidth="1"/>
    <col min="19" max="19" width="11.125" style="52" customWidth="1"/>
    <col min="20" max="20" width="13.375" style="52" customWidth="1"/>
    <col min="21" max="21" width="11.875" style="52" customWidth="1"/>
    <col min="22" max="22" width="9.875" style="52" customWidth="1"/>
    <col min="23" max="25" width="9.125" style="52" customWidth="1"/>
    <col min="26" max="26" width="9.375" style="52" customWidth="1"/>
    <col min="27" max="27" width="9.625" style="52" customWidth="1"/>
    <col min="28" max="28" width="8.25390625" style="52" customWidth="1"/>
    <col min="29" max="29" width="10.875" style="52" customWidth="1"/>
    <col min="30" max="30" width="12.00390625" style="52" customWidth="1"/>
    <col min="31" max="31" width="10.75390625" style="52" customWidth="1"/>
    <col min="32" max="32" width="11.125" style="52" customWidth="1"/>
    <col min="33" max="33" width="0.6171875" style="52" customWidth="1"/>
    <col min="34" max="16384" width="9.125" style="52" customWidth="1"/>
  </cols>
  <sheetData>
    <row r="1" spans="1:32" s="47" customFormat="1" ht="15">
      <c r="A1" s="34" t="s">
        <v>41</v>
      </c>
      <c r="B1" s="35" t="s">
        <v>42</v>
      </c>
      <c r="C1" s="36" t="s">
        <v>43</v>
      </c>
      <c r="D1" s="34" t="s">
        <v>44</v>
      </c>
      <c r="E1" s="34" t="s">
        <v>45</v>
      </c>
      <c r="F1" s="37" t="s">
        <v>46</v>
      </c>
      <c r="G1" s="37" t="s">
        <v>47</v>
      </c>
      <c r="H1" s="37" t="s">
        <v>28</v>
      </c>
      <c r="I1" s="34" t="s">
        <v>48</v>
      </c>
      <c r="J1" s="38" t="s">
        <v>49</v>
      </c>
      <c r="K1" s="38"/>
      <c r="L1" s="38"/>
      <c r="M1" s="38"/>
      <c r="N1" s="38"/>
      <c r="O1" s="38"/>
      <c r="P1" s="39" t="s">
        <v>50</v>
      </c>
      <c r="Q1" s="36" t="s">
        <v>50</v>
      </c>
      <c r="R1" s="40" t="s">
        <v>51</v>
      </c>
      <c r="S1" s="41" t="s">
        <v>50</v>
      </c>
      <c r="T1" s="42" t="s">
        <v>52</v>
      </c>
      <c r="U1" s="34" t="s">
        <v>44</v>
      </c>
      <c r="V1" s="43" t="s">
        <v>53</v>
      </c>
      <c r="W1" s="43"/>
      <c r="X1" s="43"/>
      <c r="Y1" s="43"/>
      <c r="Z1" s="43"/>
      <c r="AA1" s="43"/>
      <c r="AB1" s="44"/>
      <c r="AC1" s="45" t="s">
        <v>54</v>
      </c>
      <c r="AD1" s="43"/>
      <c r="AE1" s="43"/>
      <c r="AF1" s="44"/>
    </row>
    <row r="2" spans="1:32" s="47" customFormat="1" ht="15">
      <c r="A2" s="46" t="s">
        <v>55</v>
      </c>
      <c r="B2" s="35" t="s">
        <v>56</v>
      </c>
      <c r="C2" s="37"/>
      <c r="D2" s="46" t="s">
        <v>57</v>
      </c>
      <c r="E2" s="46" t="s">
        <v>58</v>
      </c>
      <c r="F2" s="37" t="s">
        <v>59</v>
      </c>
      <c r="G2" s="37" t="s">
        <v>60</v>
      </c>
      <c r="H2" s="37" t="s">
        <v>61</v>
      </c>
      <c r="I2" s="46" t="s">
        <v>62</v>
      </c>
      <c r="J2" s="41" t="s">
        <v>63</v>
      </c>
      <c r="K2" s="45" t="s">
        <v>64</v>
      </c>
      <c r="L2" s="43"/>
      <c r="M2" s="44"/>
      <c r="N2" s="45" t="s">
        <v>65</v>
      </c>
      <c r="O2" s="43"/>
      <c r="Q2" s="37" t="s">
        <v>66</v>
      </c>
      <c r="R2" s="42"/>
      <c r="S2" s="48"/>
      <c r="T2" s="42" t="s">
        <v>67</v>
      </c>
      <c r="U2" s="46" t="s">
        <v>68</v>
      </c>
      <c r="V2" s="35"/>
      <c r="W2" s="45" t="s">
        <v>69</v>
      </c>
      <c r="X2" s="43"/>
      <c r="Y2" s="43"/>
      <c r="Z2" s="43"/>
      <c r="AA2" s="43"/>
      <c r="AB2" s="44"/>
      <c r="AC2" s="34"/>
      <c r="AD2" s="34"/>
      <c r="AE2" s="35"/>
      <c r="AF2" s="34"/>
    </row>
    <row r="3" spans="1:32" s="47" customFormat="1" ht="15">
      <c r="A3" s="46" t="s">
        <v>70</v>
      </c>
      <c r="B3" s="35" t="s">
        <v>71</v>
      </c>
      <c r="C3" s="37"/>
      <c r="D3" s="46" t="s">
        <v>72</v>
      </c>
      <c r="E3" s="46"/>
      <c r="F3" s="37" t="s">
        <v>73</v>
      </c>
      <c r="G3" s="37"/>
      <c r="H3" s="37" t="s">
        <v>74</v>
      </c>
      <c r="I3" s="46" t="s">
        <v>75</v>
      </c>
      <c r="J3" s="42" t="s">
        <v>76</v>
      </c>
      <c r="K3" s="36" t="s">
        <v>77</v>
      </c>
      <c r="L3" s="36" t="s">
        <v>78</v>
      </c>
      <c r="M3" s="34" t="s">
        <v>48</v>
      </c>
      <c r="N3" s="35" t="s">
        <v>79</v>
      </c>
      <c r="O3" s="45" t="s">
        <v>80</v>
      </c>
      <c r="P3" s="34" t="s">
        <v>48</v>
      </c>
      <c r="Q3" s="42"/>
      <c r="R3" s="42"/>
      <c r="S3" s="48"/>
      <c r="T3" s="42" t="s">
        <v>81</v>
      </c>
      <c r="U3" s="46" t="s">
        <v>82</v>
      </c>
      <c r="V3" s="35" t="s">
        <v>83</v>
      </c>
      <c r="W3" s="34" t="s">
        <v>84</v>
      </c>
      <c r="X3" s="35" t="s">
        <v>85</v>
      </c>
      <c r="Y3" s="34" t="s">
        <v>86</v>
      </c>
      <c r="Z3" s="35" t="s">
        <v>87</v>
      </c>
      <c r="AA3" s="34" t="s">
        <v>88</v>
      </c>
      <c r="AB3" s="35" t="s">
        <v>89</v>
      </c>
      <c r="AC3" s="46" t="s">
        <v>90</v>
      </c>
      <c r="AD3" s="46" t="s">
        <v>91</v>
      </c>
      <c r="AE3" s="35" t="s">
        <v>92</v>
      </c>
      <c r="AF3" s="46" t="s">
        <v>93</v>
      </c>
    </row>
    <row r="4" spans="1:32" s="47" customFormat="1" ht="15">
      <c r="A4" s="46"/>
      <c r="B4" s="35"/>
      <c r="C4" s="37"/>
      <c r="D4" s="46" t="s">
        <v>94</v>
      </c>
      <c r="E4" s="37"/>
      <c r="F4" s="37" t="s">
        <v>95</v>
      </c>
      <c r="G4" s="37"/>
      <c r="H4" s="37"/>
      <c r="I4" s="46" t="s">
        <v>82</v>
      </c>
      <c r="J4" s="48" t="s">
        <v>96</v>
      </c>
      <c r="K4" s="46" t="s">
        <v>97</v>
      </c>
      <c r="L4" s="35" t="s">
        <v>98</v>
      </c>
      <c r="M4" s="46" t="s">
        <v>99</v>
      </c>
      <c r="N4" s="35" t="s">
        <v>100</v>
      </c>
      <c r="O4" s="37"/>
      <c r="P4" s="46" t="s">
        <v>101</v>
      </c>
      <c r="Q4" s="38"/>
      <c r="R4" s="38"/>
      <c r="S4" s="38"/>
      <c r="T4" s="37" t="s">
        <v>102</v>
      </c>
      <c r="U4" s="46" t="s">
        <v>103</v>
      </c>
      <c r="V4" s="35" t="s">
        <v>104</v>
      </c>
      <c r="W4" s="46" t="s">
        <v>105</v>
      </c>
      <c r="X4" s="35" t="s">
        <v>106</v>
      </c>
      <c r="Y4" s="46" t="s">
        <v>107</v>
      </c>
      <c r="Z4" s="35" t="s">
        <v>108</v>
      </c>
      <c r="AA4" s="46" t="s">
        <v>108</v>
      </c>
      <c r="AB4" s="35" t="s">
        <v>109</v>
      </c>
      <c r="AC4" s="46"/>
      <c r="AD4" s="46" t="s">
        <v>110</v>
      </c>
      <c r="AE4" s="35" t="s">
        <v>111</v>
      </c>
      <c r="AF4" s="46" t="s">
        <v>112</v>
      </c>
    </row>
    <row r="5" spans="1:32" s="47" customFormat="1" ht="15">
      <c r="A5" s="46"/>
      <c r="B5" s="35"/>
      <c r="C5" s="37"/>
      <c r="D5" s="46" t="s">
        <v>113</v>
      </c>
      <c r="E5" s="37"/>
      <c r="F5" s="37"/>
      <c r="G5" s="37"/>
      <c r="H5" s="37"/>
      <c r="I5" s="46"/>
      <c r="J5" s="48"/>
      <c r="K5" s="46" t="s">
        <v>114</v>
      </c>
      <c r="L5" s="35"/>
      <c r="M5" s="46"/>
      <c r="N5" s="35" t="s">
        <v>114</v>
      </c>
      <c r="O5" s="37"/>
      <c r="P5" s="46"/>
      <c r="Q5" s="48" t="s">
        <v>115</v>
      </c>
      <c r="R5" s="35" t="s">
        <v>116</v>
      </c>
      <c r="S5" s="37" t="s">
        <v>51</v>
      </c>
      <c r="T5" s="37" t="s">
        <v>117</v>
      </c>
      <c r="U5" s="46" t="s">
        <v>118</v>
      </c>
      <c r="V5" s="35" t="s">
        <v>119</v>
      </c>
      <c r="W5" s="46" t="s">
        <v>120</v>
      </c>
      <c r="X5" s="35" t="s">
        <v>121</v>
      </c>
      <c r="Y5" s="46" t="s">
        <v>122</v>
      </c>
      <c r="Z5" s="35" t="s">
        <v>123</v>
      </c>
      <c r="AA5" s="46" t="s">
        <v>123</v>
      </c>
      <c r="AB5" s="35"/>
      <c r="AC5" s="46"/>
      <c r="AD5" s="46" t="s">
        <v>124</v>
      </c>
      <c r="AE5" s="35"/>
      <c r="AF5" s="46"/>
    </row>
    <row r="6" spans="1:32" s="47" customFormat="1" ht="15">
      <c r="A6" s="46"/>
      <c r="B6" s="35"/>
      <c r="C6" s="37"/>
      <c r="D6" s="46"/>
      <c r="E6" s="37"/>
      <c r="F6" s="37"/>
      <c r="G6" s="49"/>
      <c r="H6" s="50"/>
      <c r="I6" s="50"/>
      <c r="J6" s="48"/>
      <c r="K6" s="46"/>
      <c r="L6" s="35"/>
      <c r="M6" s="46"/>
      <c r="N6" s="35"/>
      <c r="O6" s="37"/>
      <c r="P6" s="46"/>
      <c r="Q6" s="48"/>
      <c r="R6" s="35"/>
      <c r="S6" s="46" t="s">
        <v>125</v>
      </c>
      <c r="T6" s="37"/>
      <c r="U6" s="50" t="s">
        <v>113</v>
      </c>
      <c r="V6" s="35"/>
      <c r="W6" s="46"/>
      <c r="X6" s="35"/>
      <c r="Y6" s="46" t="s">
        <v>37</v>
      </c>
      <c r="Z6" s="35" t="s">
        <v>126</v>
      </c>
      <c r="AA6" s="46" t="s">
        <v>126</v>
      </c>
      <c r="AB6" s="35"/>
      <c r="AC6" s="46"/>
      <c r="AD6" s="46"/>
      <c r="AE6" s="35"/>
      <c r="AF6" s="46"/>
    </row>
    <row r="7" spans="1:32" s="47" customFormat="1" ht="15">
      <c r="A7" s="51">
        <v>1</v>
      </c>
      <c r="B7" s="51">
        <v>2</v>
      </c>
      <c r="C7" s="51">
        <v>3</v>
      </c>
      <c r="D7" s="51" t="s">
        <v>127</v>
      </c>
      <c r="E7" s="51" t="s">
        <v>128</v>
      </c>
      <c r="F7" s="51" t="s">
        <v>129</v>
      </c>
      <c r="G7" s="50" t="s">
        <v>130</v>
      </c>
      <c r="H7" s="50" t="s">
        <v>131</v>
      </c>
      <c r="I7" s="50" t="s">
        <v>132</v>
      </c>
      <c r="J7" s="51" t="s">
        <v>133</v>
      </c>
      <c r="K7" s="51" t="s">
        <v>134</v>
      </c>
      <c r="L7" s="51" t="s">
        <v>135</v>
      </c>
      <c r="M7" s="51" t="s">
        <v>136</v>
      </c>
      <c r="N7" s="51" t="s">
        <v>137</v>
      </c>
      <c r="O7" s="51" t="s">
        <v>138</v>
      </c>
      <c r="P7" s="51" t="s">
        <v>139</v>
      </c>
      <c r="Q7" s="51" t="s">
        <v>140</v>
      </c>
      <c r="R7" s="51" t="s">
        <v>141</v>
      </c>
      <c r="S7" s="51" t="s">
        <v>142</v>
      </c>
      <c r="T7" s="51" t="s">
        <v>143</v>
      </c>
      <c r="U7" s="50" t="s">
        <v>144</v>
      </c>
      <c r="V7" s="51" t="s">
        <v>145</v>
      </c>
      <c r="W7" s="51" t="s">
        <v>146</v>
      </c>
      <c r="X7" s="51" t="s">
        <v>147</v>
      </c>
      <c r="Y7" s="51" t="s">
        <v>148</v>
      </c>
      <c r="Z7" s="51" t="s">
        <v>149</v>
      </c>
      <c r="AA7" s="51" t="s">
        <v>150</v>
      </c>
      <c r="AB7" s="51" t="s">
        <v>151</v>
      </c>
      <c r="AC7" s="51" t="s">
        <v>152</v>
      </c>
      <c r="AD7" s="51" t="s">
        <v>153</v>
      </c>
      <c r="AE7" s="51" t="s">
        <v>154</v>
      </c>
      <c r="AF7" s="51" t="s">
        <v>155</v>
      </c>
    </row>
    <row r="8" spans="1:32" ht="14.25">
      <c r="A8" s="52">
        <v>1</v>
      </c>
      <c r="B8" s="53">
        <v>1</v>
      </c>
      <c r="C8" s="52" t="s">
        <v>156</v>
      </c>
      <c r="D8" s="54">
        <v>0</v>
      </c>
      <c r="E8" s="55">
        <v>0</v>
      </c>
      <c r="F8" s="54">
        <v>0</v>
      </c>
      <c r="G8" s="54">
        <v>0</v>
      </c>
      <c r="H8" s="54">
        <v>0</v>
      </c>
      <c r="I8" s="53">
        <f>SUM(D8:G8)</f>
        <v>0</v>
      </c>
      <c r="J8" s="54">
        <v>0</v>
      </c>
      <c r="K8" s="55">
        <v>0</v>
      </c>
      <c r="L8" s="54">
        <v>0</v>
      </c>
      <c r="M8" s="53">
        <f>K8+L8</f>
        <v>0</v>
      </c>
      <c r="N8" s="56">
        <v>0</v>
      </c>
      <c r="O8" s="54">
        <v>0</v>
      </c>
      <c r="P8" s="53">
        <f aca="true" t="shared" si="0" ref="P8:P57">N8+O8</f>
        <v>0</v>
      </c>
      <c r="Q8" s="54">
        <v>0</v>
      </c>
      <c r="R8" s="54">
        <v>0</v>
      </c>
      <c r="S8" s="53">
        <f>J8+M8+P8</f>
        <v>0</v>
      </c>
      <c r="T8" s="54">
        <v>0</v>
      </c>
      <c r="U8" s="53">
        <f>I8-S8-T8</f>
        <v>0</v>
      </c>
      <c r="V8" s="52">
        <f>SUM(Z8:AB8)</f>
        <v>0</v>
      </c>
      <c r="W8" s="54">
        <v>0</v>
      </c>
      <c r="X8" s="55">
        <v>0</v>
      </c>
      <c r="Y8" s="54">
        <v>0</v>
      </c>
      <c r="Z8" s="55">
        <v>0</v>
      </c>
      <c r="AA8" s="54">
        <v>0</v>
      </c>
      <c r="AB8" s="55">
        <v>0</v>
      </c>
      <c r="AC8" s="57">
        <v>0</v>
      </c>
      <c r="AD8" s="57">
        <v>0</v>
      </c>
      <c r="AE8" s="58">
        <v>0</v>
      </c>
      <c r="AF8" s="57">
        <v>0</v>
      </c>
    </row>
    <row r="9" spans="1:32" ht="14.25">
      <c r="A9" s="52">
        <v>2</v>
      </c>
      <c r="B9" s="53"/>
      <c r="C9" s="52" t="s">
        <v>157</v>
      </c>
      <c r="D9" s="54">
        <v>0</v>
      </c>
      <c r="E9" s="55">
        <v>1</v>
      </c>
      <c r="F9" s="54">
        <v>0</v>
      </c>
      <c r="G9" s="54">
        <v>0</v>
      </c>
      <c r="H9" s="54">
        <v>0</v>
      </c>
      <c r="I9" s="53">
        <f aca="true" t="shared" si="1" ref="I9:I57">SUM(D9:G9)</f>
        <v>1</v>
      </c>
      <c r="J9" s="54">
        <v>0</v>
      </c>
      <c r="K9" s="55">
        <v>0</v>
      </c>
      <c r="L9" s="54">
        <v>0</v>
      </c>
      <c r="M9" s="53">
        <f aca="true" t="shared" si="2" ref="M9:M57">K9+L9</f>
        <v>0</v>
      </c>
      <c r="N9" s="56">
        <v>0</v>
      </c>
      <c r="O9" s="54">
        <v>0</v>
      </c>
      <c r="P9" s="53">
        <f t="shared" si="0"/>
        <v>0</v>
      </c>
      <c r="Q9" s="54">
        <v>0</v>
      </c>
      <c r="R9" s="54">
        <v>0</v>
      </c>
      <c r="S9" s="53">
        <f aca="true" t="shared" si="3" ref="S9:S57">J9+M9+P9</f>
        <v>0</v>
      </c>
      <c r="T9" s="54">
        <v>0</v>
      </c>
      <c r="U9" s="53">
        <f aca="true" t="shared" si="4" ref="U9:U57">I9-S9-T9</f>
        <v>1</v>
      </c>
      <c r="V9" s="52">
        <f aca="true" t="shared" si="5" ref="V9:V57">SUM(Z9:AB9)</f>
        <v>0</v>
      </c>
      <c r="W9" s="54">
        <v>0</v>
      </c>
      <c r="X9" s="55">
        <v>0</v>
      </c>
      <c r="Y9" s="54">
        <v>0</v>
      </c>
      <c r="Z9" s="55">
        <v>0</v>
      </c>
      <c r="AA9" s="54">
        <v>0</v>
      </c>
      <c r="AB9" s="55">
        <v>0</v>
      </c>
      <c r="AC9" s="57">
        <v>0</v>
      </c>
      <c r="AD9" s="57">
        <v>0</v>
      </c>
      <c r="AE9" s="58">
        <v>0</v>
      </c>
      <c r="AF9" s="57">
        <v>0</v>
      </c>
    </row>
    <row r="10" spans="1:32" ht="14.25">
      <c r="A10" s="52">
        <v>3</v>
      </c>
      <c r="B10" s="53"/>
      <c r="C10" s="52" t="s">
        <v>158</v>
      </c>
      <c r="D10" s="54">
        <v>0</v>
      </c>
      <c r="E10" s="55">
        <v>0</v>
      </c>
      <c r="F10" s="54">
        <v>0</v>
      </c>
      <c r="G10" s="54">
        <v>0</v>
      </c>
      <c r="H10" s="54">
        <v>0</v>
      </c>
      <c r="I10" s="53">
        <f t="shared" si="1"/>
        <v>0</v>
      </c>
      <c r="J10" s="54">
        <v>0</v>
      </c>
      <c r="K10" s="55">
        <v>0</v>
      </c>
      <c r="L10" s="54">
        <v>0</v>
      </c>
      <c r="M10" s="53">
        <f t="shared" si="2"/>
        <v>0</v>
      </c>
      <c r="N10" s="56">
        <v>0</v>
      </c>
      <c r="O10" s="54">
        <v>0</v>
      </c>
      <c r="P10" s="53">
        <f t="shared" si="0"/>
        <v>0</v>
      </c>
      <c r="Q10" s="54">
        <v>0</v>
      </c>
      <c r="R10" s="54">
        <v>0</v>
      </c>
      <c r="S10" s="53">
        <f t="shared" si="3"/>
        <v>0</v>
      </c>
      <c r="T10" s="54">
        <v>0</v>
      </c>
      <c r="U10" s="53">
        <f t="shared" si="4"/>
        <v>0</v>
      </c>
      <c r="V10" s="52">
        <f t="shared" si="5"/>
        <v>0</v>
      </c>
      <c r="W10" s="54">
        <v>0</v>
      </c>
      <c r="X10" s="55">
        <v>0</v>
      </c>
      <c r="Y10" s="54">
        <v>0</v>
      </c>
      <c r="Z10" s="55">
        <v>0</v>
      </c>
      <c r="AA10" s="54">
        <v>0</v>
      </c>
      <c r="AB10" s="55">
        <v>0</v>
      </c>
      <c r="AC10" s="57">
        <v>0</v>
      </c>
      <c r="AD10" s="57">
        <v>0</v>
      </c>
      <c r="AE10" s="58">
        <v>0</v>
      </c>
      <c r="AF10" s="57">
        <v>0</v>
      </c>
    </row>
    <row r="11" spans="1:32" ht="14.25">
      <c r="A11" s="52">
        <v>4</v>
      </c>
      <c r="B11" s="53"/>
      <c r="C11" s="52" t="s">
        <v>159</v>
      </c>
      <c r="D11" s="54">
        <v>4</v>
      </c>
      <c r="E11" s="55">
        <v>6</v>
      </c>
      <c r="F11" s="54">
        <v>0</v>
      </c>
      <c r="G11" s="54">
        <v>3</v>
      </c>
      <c r="H11" s="54">
        <v>3</v>
      </c>
      <c r="I11" s="53">
        <f t="shared" si="1"/>
        <v>13</v>
      </c>
      <c r="J11" s="54">
        <v>3</v>
      </c>
      <c r="K11" s="55">
        <v>1</v>
      </c>
      <c r="L11" s="54">
        <v>1</v>
      </c>
      <c r="M11" s="53">
        <f t="shared" si="2"/>
        <v>2</v>
      </c>
      <c r="N11" s="56">
        <v>2</v>
      </c>
      <c r="O11" s="54">
        <v>1</v>
      </c>
      <c r="P11" s="53">
        <f t="shared" si="0"/>
        <v>3</v>
      </c>
      <c r="Q11" s="54">
        <v>3</v>
      </c>
      <c r="R11" s="54">
        <v>5</v>
      </c>
      <c r="S11" s="53">
        <f t="shared" si="3"/>
        <v>8</v>
      </c>
      <c r="T11" s="54">
        <v>0</v>
      </c>
      <c r="U11" s="53">
        <f t="shared" si="4"/>
        <v>5</v>
      </c>
      <c r="V11" s="52">
        <f t="shared" si="5"/>
        <v>4</v>
      </c>
      <c r="W11" s="54">
        <v>0</v>
      </c>
      <c r="X11" s="55">
        <v>4</v>
      </c>
      <c r="Y11" s="54">
        <v>3</v>
      </c>
      <c r="Z11" s="55">
        <v>1</v>
      </c>
      <c r="AA11" s="54">
        <v>3</v>
      </c>
      <c r="AB11" s="55">
        <v>0</v>
      </c>
      <c r="AC11" s="57">
        <v>71</v>
      </c>
      <c r="AD11" s="57">
        <v>0</v>
      </c>
      <c r="AE11" s="58">
        <v>71</v>
      </c>
      <c r="AF11" s="57">
        <v>0</v>
      </c>
    </row>
    <row r="12" spans="1:32" ht="14.25">
      <c r="A12" s="52">
        <v>5</v>
      </c>
      <c r="B12" s="53">
        <v>2</v>
      </c>
      <c r="C12" s="52" t="s">
        <v>160</v>
      </c>
      <c r="D12" s="54">
        <v>55</v>
      </c>
      <c r="E12" s="55">
        <v>16</v>
      </c>
      <c r="F12" s="54">
        <v>2</v>
      </c>
      <c r="G12" s="54">
        <v>83</v>
      </c>
      <c r="H12" s="54">
        <v>73</v>
      </c>
      <c r="I12" s="53">
        <f t="shared" si="1"/>
        <v>156</v>
      </c>
      <c r="J12" s="54">
        <v>11</v>
      </c>
      <c r="K12" s="55">
        <v>17</v>
      </c>
      <c r="L12" s="54">
        <v>28</v>
      </c>
      <c r="M12" s="53">
        <f t="shared" si="2"/>
        <v>45</v>
      </c>
      <c r="N12" s="56">
        <v>31</v>
      </c>
      <c r="O12" s="54">
        <v>17</v>
      </c>
      <c r="P12" s="53">
        <f t="shared" si="0"/>
        <v>48</v>
      </c>
      <c r="Q12" s="54">
        <v>35</v>
      </c>
      <c r="R12" s="54">
        <v>69</v>
      </c>
      <c r="S12" s="53">
        <f t="shared" si="3"/>
        <v>104</v>
      </c>
      <c r="T12" s="54">
        <v>1</v>
      </c>
      <c r="U12" s="53">
        <f t="shared" si="4"/>
        <v>51</v>
      </c>
      <c r="V12" s="52">
        <f t="shared" si="5"/>
        <v>14</v>
      </c>
      <c r="W12" s="54">
        <v>5</v>
      </c>
      <c r="X12" s="55">
        <v>9</v>
      </c>
      <c r="Y12" s="54">
        <v>5</v>
      </c>
      <c r="Z12" s="55">
        <v>0</v>
      </c>
      <c r="AA12" s="54">
        <v>14</v>
      </c>
      <c r="AB12" s="55">
        <v>0</v>
      </c>
      <c r="AC12" s="57">
        <v>0</v>
      </c>
      <c r="AD12" s="57">
        <v>0</v>
      </c>
      <c r="AE12" s="58">
        <v>0</v>
      </c>
      <c r="AF12" s="57">
        <v>0</v>
      </c>
    </row>
    <row r="13" spans="1:32" ht="14.25">
      <c r="A13" s="52">
        <v>6</v>
      </c>
      <c r="B13" s="53"/>
      <c r="C13" s="52" t="s">
        <v>161</v>
      </c>
      <c r="D13" s="54">
        <v>9</v>
      </c>
      <c r="E13" s="55">
        <v>1</v>
      </c>
      <c r="F13" s="54">
        <v>1</v>
      </c>
      <c r="G13" s="54">
        <v>13</v>
      </c>
      <c r="H13" s="54">
        <v>13</v>
      </c>
      <c r="I13" s="53">
        <f t="shared" si="1"/>
        <v>24</v>
      </c>
      <c r="J13" s="54">
        <v>1</v>
      </c>
      <c r="K13" s="55">
        <v>1</v>
      </c>
      <c r="L13" s="54">
        <v>6</v>
      </c>
      <c r="M13" s="53">
        <f t="shared" si="2"/>
        <v>7</v>
      </c>
      <c r="N13" s="56">
        <v>6</v>
      </c>
      <c r="O13" s="54">
        <v>6</v>
      </c>
      <c r="P13" s="53">
        <f t="shared" si="0"/>
        <v>12</v>
      </c>
      <c r="Q13" s="54">
        <v>6</v>
      </c>
      <c r="R13" s="54">
        <v>14</v>
      </c>
      <c r="S13" s="53">
        <f t="shared" si="3"/>
        <v>20</v>
      </c>
      <c r="T13" s="54">
        <v>0</v>
      </c>
      <c r="U13" s="53">
        <f t="shared" si="4"/>
        <v>4</v>
      </c>
      <c r="V13" s="52">
        <f t="shared" si="5"/>
        <v>1</v>
      </c>
      <c r="W13" s="54">
        <v>0</v>
      </c>
      <c r="X13" s="55">
        <v>1</v>
      </c>
      <c r="Y13" s="54">
        <v>0</v>
      </c>
      <c r="Z13" s="55">
        <v>0</v>
      </c>
      <c r="AA13" s="54">
        <v>1</v>
      </c>
      <c r="AB13" s="55">
        <v>0</v>
      </c>
      <c r="AC13" s="57">
        <v>0</v>
      </c>
      <c r="AD13" s="57">
        <v>0</v>
      </c>
      <c r="AE13" s="58">
        <v>0</v>
      </c>
      <c r="AF13" s="57">
        <v>0</v>
      </c>
    </row>
    <row r="14" spans="1:32" ht="14.25">
      <c r="A14" s="52">
        <v>7</v>
      </c>
      <c r="B14" s="53"/>
      <c r="C14" s="52" t="s">
        <v>162</v>
      </c>
      <c r="D14" s="54">
        <v>24</v>
      </c>
      <c r="E14" s="55">
        <v>22</v>
      </c>
      <c r="F14" s="54">
        <v>0</v>
      </c>
      <c r="G14" s="54">
        <v>38</v>
      </c>
      <c r="H14" s="54">
        <v>28</v>
      </c>
      <c r="I14" s="53">
        <f t="shared" si="1"/>
        <v>84</v>
      </c>
      <c r="J14" s="54">
        <v>9</v>
      </c>
      <c r="K14" s="55">
        <v>20</v>
      </c>
      <c r="L14" s="54">
        <v>13</v>
      </c>
      <c r="M14" s="53">
        <f t="shared" si="2"/>
        <v>33</v>
      </c>
      <c r="N14" s="56">
        <v>8</v>
      </c>
      <c r="O14" s="54">
        <v>5</v>
      </c>
      <c r="P14" s="53">
        <f t="shared" si="0"/>
        <v>13</v>
      </c>
      <c r="Q14" s="54">
        <v>24</v>
      </c>
      <c r="R14" s="54">
        <v>30</v>
      </c>
      <c r="S14" s="53">
        <f t="shared" si="3"/>
        <v>55</v>
      </c>
      <c r="T14" s="54">
        <v>0</v>
      </c>
      <c r="U14" s="53">
        <f t="shared" si="4"/>
        <v>29</v>
      </c>
      <c r="V14" s="52">
        <f t="shared" si="5"/>
        <v>16</v>
      </c>
      <c r="W14" s="54">
        <v>0</v>
      </c>
      <c r="X14" s="55">
        <v>16</v>
      </c>
      <c r="Y14" s="54">
        <v>7</v>
      </c>
      <c r="Z14" s="55">
        <v>0</v>
      </c>
      <c r="AA14" s="54">
        <v>16</v>
      </c>
      <c r="AB14" s="55">
        <v>0</v>
      </c>
      <c r="AC14" s="57">
        <v>0</v>
      </c>
      <c r="AD14" s="57">
        <v>0</v>
      </c>
      <c r="AE14" s="58">
        <v>0</v>
      </c>
      <c r="AF14" s="57">
        <v>0</v>
      </c>
    </row>
    <row r="15" spans="1:32" ht="14.25">
      <c r="A15" s="52">
        <v>8</v>
      </c>
      <c r="B15" s="53"/>
      <c r="C15" s="52" t="s">
        <v>163</v>
      </c>
      <c r="D15" s="54">
        <v>28</v>
      </c>
      <c r="E15" s="55">
        <v>54</v>
      </c>
      <c r="F15" s="54">
        <v>9</v>
      </c>
      <c r="G15" s="54">
        <v>57</v>
      </c>
      <c r="H15" s="54">
        <v>52</v>
      </c>
      <c r="I15" s="53">
        <f t="shared" si="1"/>
        <v>148</v>
      </c>
      <c r="J15" s="54">
        <v>24</v>
      </c>
      <c r="K15" s="55">
        <v>19</v>
      </c>
      <c r="L15" s="54">
        <v>33</v>
      </c>
      <c r="M15" s="53">
        <f t="shared" si="2"/>
        <v>52</v>
      </c>
      <c r="N15" s="56">
        <v>14</v>
      </c>
      <c r="O15" s="54">
        <v>16</v>
      </c>
      <c r="P15" s="53">
        <f t="shared" si="0"/>
        <v>30</v>
      </c>
      <c r="Q15" s="54">
        <v>66</v>
      </c>
      <c r="R15" s="54">
        <v>39</v>
      </c>
      <c r="S15" s="53">
        <f t="shared" si="3"/>
        <v>106</v>
      </c>
      <c r="T15" s="54">
        <v>4</v>
      </c>
      <c r="U15" s="53">
        <f t="shared" si="4"/>
        <v>38</v>
      </c>
      <c r="V15" s="52">
        <f t="shared" si="5"/>
        <v>33</v>
      </c>
      <c r="W15" s="54">
        <v>0</v>
      </c>
      <c r="X15" s="55">
        <v>33</v>
      </c>
      <c r="Y15" s="54">
        <v>4</v>
      </c>
      <c r="Z15" s="55">
        <v>0</v>
      </c>
      <c r="AA15" s="54">
        <v>31</v>
      </c>
      <c r="AB15" s="55">
        <v>2</v>
      </c>
      <c r="AC15" s="57">
        <v>0</v>
      </c>
      <c r="AD15" s="57">
        <v>0</v>
      </c>
      <c r="AE15" s="58">
        <v>0</v>
      </c>
      <c r="AF15" s="57">
        <v>0</v>
      </c>
    </row>
    <row r="16" spans="1:32" ht="14.25">
      <c r="A16" s="52">
        <v>9</v>
      </c>
      <c r="B16" s="53"/>
      <c r="C16" s="53" t="s">
        <v>164</v>
      </c>
      <c r="D16" s="54">
        <v>7</v>
      </c>
      <c r="E16" s="55">
        <v>8</v>
      </c>
      <c r="F16" s="54">
        <v>0</v>
      </c>
      <c r="G16" s="54">
        <v>10</v>
      </c>
      <c r="H16" s="54">
        <v>6</v>
      </c>
      <c r="I16" s="53">
        <f t="shared" si="1"/>
        <v>25</v>
      </c>
      <c r="J16" s="54">
        <v>6</v>
      </c>
      <c r="K16" s="55">
        <v>2</v>
      </c>
      <c r="L16" s="54">
        <v>4</v>
      </c>
      <c r="M16" s="53">
        <f t="shared" si="2"/>
        <v>6</v>
      </c>
      <c r="N16" s="56">
        <v>0</v>
      </c>
      <c r="O16" s="54">
        <v>5</v>
      </c>
      <c r="P16" s="53">
        <f t="shared" si="0"/>
        <v>5</v>
      </c>
      <c r="Q16" s="54">
        <v>10</v>
      </c>
      <c r="R16" s="54">
        <v>6</v>
      </c>
      <c r="S16" s="53">
        <f t="shared" si="3"/>
        <v>17</v>
      </c>
      <c r="T16" s="54">
        <v>1</v>
      </c>
      <c r="U16" s="53">
        <f t="shared" si="4"/>
        <v>7</v>
      </c>
      <c r="V16" s="52">
        <f t="shared" si="5"/>
        <v>6</v>
      </c>
      <c r="W16" s="54">
        <v>0</v>
      </c>
      <c r="X16" s="55">
        <v>6</v>
      </c>
      <c r="Y16" s="54">
        <v>2</v>
      </c>
      <c r="Z16" s="55">
        <v>0</v>
      </c>
      <c r="AA16" s="54">
        <v>6</v>
      </c>
      <c r="AB16" s="55">
        <v>0</v>
      </c>
      <c r="AC16" s="57">
        <v>0</v>
      </c>
      <c r="AD16" s="57">
        <v>0</v>
      </c>
      <c r="AE16" s="58">
        <v>0</v>
      </c>
      <c r="AF16" s="57">
        <v>0</v>
      </c>
    </row>
    <row r="17" spans="1:32" ht="14.25">
      <c r="A17" s="52">
        <v>10</v>
      </c>
      <c r="B17" s="53"/>
      <c r="C17" s="52" t="s">
        <v>165</v>
      </c>
      <c r="D17" s="54">
        <v>0</v>
      </c>
      <c r="E17" s="55">
        <v>0</v>
      </c>
      <c r="F17" s="54">
        <v>0</v>
      </c>
      <c r="G17" s="54">
        <v>0</v>
      </c>
      <c r="H17" s="54">
        <v>0</v>
      </c>
      <c r="I17" s="53">
        <f t="shared" si="1"/>
        <v>0</v>
      </c>
      <c r="J17" s="54">
        <v>0</v>
      </c>
      <c r="K17" s="55">
        <v>0</v>
      </c>
      <c r="L17" s="54">
        <v>0</v>
      </c>
      <c r="M17" s="53">
        <f t="shared" si="2"/>
        <v>0</v>
      </c>
      <c r="N17" s="56">
        <v>0</v>
      </c>
      <c r="O17" s="54">
        <v>0</v>
      </c>
      <c r="P17" s="53">
        <f t="shared" si="0"/>
        <v>0</v>
      </c>
      <c r="Q17" s="54">
        <v>0</v>
      </c>
      <c r="R17" s="54">
        <v>0</v>
      </c>
      <c r="S17" s="53">
        <f t="shared" si="3"/>
        <v>0</v>
      </c>
      <c r="T17" s="54">
        <v>0</v>
      </c>
      <c r="U17" s="53">
        <f t="shared" si="4"/>
        <v>0</v>
      </c>
      <c r="V17" s="52">
        <f t="shared" si="5"/>
        <v>0</v>
      </c>
      <c r="W17" s="54">
        <v>0</v>
      </c>
      <c r="X17" s="55">
        <v>0</v>
      </c>
      <c r="Y17" s="54">
        <v>0</v>
      </c>
      <c r="Z17" s="55">
        <v>0</v>
      </c>
      <c r="AA17" s="54">
        <v>0</v>
      </c>
      <c r="AB17" s="55">
        <v>0</v>
      </c>
      <c r="AC17" s="57">
        <v>0</v>
      </c>
      <c r="AD17" s="57">
        <v>0</v>
      </c>
      <c r="AE17" s="58">
        <v>0</v>
      </c>
      <c r="AF17" s="57">
        <v>0</v>
      </c>
    </row>
    <row r="18" spans="1:32" ht="14.25">
      <c r="A18" s="52">
        <v>11</v>
      </c>
      <c r="B18" s="53"/>
      <c r="C18" s="52" t="s">
        <v>166</v>
      </c>
      <c r="D18" s="54">
        <v>14</v>
      </c>
      <c r="E18" s="55">
        <v>6</v>
      </c>
      <c r="F18" s="54">
        <v>0</v>
      </c>
      <c r="G18" s="54">
        <v>63</v>
      </c>
      <c r="H18" s="54">
        <v>59</v>
      </c>
      <c r="I18" s="53">
        <f t="shared" si="1"/>
        <v>83</v>
      </c>
      <c r="J18" s="54">
        <v>11</v>
      </c>
      <c r="K18" s="55">
        <v>7</v>
      </c>
      <c r="L18" s="54">
        <v>11</v>
      </c>
      <c r="M18" s="53">
        <f t="shared" si="2"/>
        <v>18</v>
      </c>
      <c r="N18" s="56">
        <v>10</v>
      </c>
      <c r="O18" s="54">
        <v>26</v>
      </c>
      <c r="P18" s="53">
        <f t="shared" si="0"/>
        <v>36</v>
      </c>
      <c r="Q18" s="54">
        <v>51</v>
      </c>
      <c r="R18" s="54">
        <v>14</v>
      </c>
      <c r="S18" s="53">
        <f t="shared" si="3"/>
        <v>65</v>
      </c>
      <c r="T18" s="54">
        <v>1</v>
      </c>
      <c r="U18" s="53">
        <f t="shared" si="4"/>
        <v>17</v>
      </c>
      <c r="V18" s="52">
        <f t="shared" si="5"/>
        <v>23</v>
      </c>
      <c r="W18" s="54">
        <v>0</v>
      </c>
      <c r="X18" s="55">
        <v>23</v>
      </c>
      <c r="Y18" s="54">
        <v>4</v>
      </c>
      <c r="Z18" s="55">
        <v>0</v>
      </c>
      <c r="AA18" s="54">
        <v>23</v>
      </c>
      <c r="AB18" s="55">
        <v>0</v>
      </c>
      <c r="AC18" s="57">
        <v>0</v>
      </c>
      <c r="AD18" s="57">
        <v>0</v>
      </c>
      <c r="AE18" s="58">
        <v>0</v>
      </c>
      <c r="AF18" s="57">
        <v>0</v>
      </c>
    </row>
    <row r="19" spans="1:32" ht="14.25">
      <c r="A19" s="52">
        <v>12</v>
      </c>
      <c r="B19" s="53"/>
      <c r="C19" s="52" t="s">
        <v>167</v>
      </c>
      <c r="D19" s="54">
        <v>15</v>
      </c>
      <c r="E19" s="55">
        <v>12</v>
      </c>
      <c r="F19" s="54">
        <v>3</v>
      </c>
      <c r="G19" s="54">
        <v>18</v>
      </c>
      <c r="H19" s="54">
        <v>17</v>
      </c>
      <c r="I19" s="53">
        <f t="shared" si="1"/>
        <v>48</v>
      </c>
      <c r="J19" s="54">
        <v>6</v>
      </c>
      <c r="K19" s="55">
        <v>9</v>
      </c>
      <c r="L19" s="54">
        <v>12</v>
      </c>
      <c r="M19" s="53">
        <f t="shared" si="2"/>
        <v>21</v>
      </c>
      <c r="N19" s="56">
        <v>3</v>
      </c>
      <c r="O19" s="54">
        <v>9</v>
      </c>
      <c r="P19" s="53">
        <f t="shared" si="0"/>
        <v>12</v>
      </c>
      <c r="Q19" s="54">
        <v>30</v>
      </c>
      <c r="R19" s="54">
        <v>8</v>
      </c>
      <c r="S19" s="53">
        <f t="shared" si="3"/>
        <v>39</v>
      </c>
      <c r="T19" s="54">
        <v>0</v>
      </c>
      <c r="U19" s="53">
        <f t="shared" si="4"/>
        <v>9</v>
      </c>
      <c r="V19" s="52">
        <f t="shared" si="5"/>
        <v>9</v>
      </c>
      <c r="W19" s="54">
        <v>2</v>
      </c>
      <c r="X19" s="55">
        <v>7</v>
      </c>
      <c r="Y19" s="54">
        <v>0</v>
      </c>
      <c r="Z19" s="55">
        <v>0</v>
      </c>
      <c r="AA19" s="54">
        <v>9</v>
      </c>
      <c r="AB19" s="55">
        <v>0</v>
      </c>
      <c r="AC19" s="57">
        <v>0</v>
      </c>
      <c r="AD19" s="57">
        <v>0</v>
      </c>
      <c r="AE19" s="58">
        <v>0</v>
      </c>
      <c r="AF19" s="57">
        <v>0</v>
      </c>
    </row>
    <row r="20" spans="1:32" ht="14.25">
      <c r="A20" s="52">
        <v>13</v>
      </c>
      <c r="B20" s="53"/>
      <c r="C20" s="52" t="s">
        <v>168</v>
      </c>
      <c r="D20" s="54">
        <v>0</v>
      </c>
      <c r="E20" s="55">
        <v>0</v>
      </c>
      <c r="F20" s="54">
        <v>0</v>
      </c>
      <c r="G20" s="54">
        <v>0</v>
      </c>
      <c r="H20" s="54">
        <v>0</v>
      </c>
      <c r="I20" s="53">
        <f t="shared" si="1"/>
        <v>0</v>
      </c>
      <c r="J20" s="54">
        <v>0</v>
      </c>
      <c r="K20" s="55">
        <v>0</v>
      </c>
      <c r="L20" s="54">
        <v>0</v>
      </c>
      <c r="M20" s="53">
        <f t="shared" si="2"/>
        <v>0</v>
      </c>
      <c r="N20" s="56">
        <v>0</v>
      </c>
      <c r="O20" s="54">
        <v>0</v>
      </c>
      <c r="P20" s="53">
        <f t="shared" si="0"/>
        <v>0</v>
      </c>
      <c r="Q20" s="54">
        <v>0</v>
      </c>
      <c r="R20" s="54">
        <v>0</v>
      </c>
      <c r="S20" s="53">
        <f t="shared" si="3"/>
        <v>0</v>
      </c>
      <c r="T20" s="54">
        <v>0</v>
      </c>
      <c r="U20" s="53">
        <f t="shared" si="4"/>
        <v>0</v>
      </c>
      <c r="V20" s="52">
        <f t="shared" si="5"/>
        <v>0</v>
      </c>
      <c r="W20" s="54">
        <v>0</v>
      </c>
      <c r="X20" s="55">
        <v>0</v>
      </c>
      <c r="Y20" s="54">
        <v>0</v>
      </c>
      <c r="Z20" s="55">
        <v>0</v>
      </c>
      <c r="AA20" s="54">
        <v>0</v>
      </c>
      <c r="AB20" s="55">
        <v>0</v>
      </c>
      <c r="AC20" s="57">
        <v>0</v>
      </c>
      <c r="AD20" s="57">
        <v>0</v>
      </c>
      <c r="AE20" s="58">
        <v>0</v>
      </c>
      <c r="AF20" s="57">
        <v>0</v>
      </c>
    </row>
    <row r="21" spans="1:32" ht="14.25">
      <c r="A21" s="52">
        <v>14</v>
      </c>
      <c r="B21" s="53"/>
      <c r="C21" s="52" t="s">
        <v>169</v>
      </c>
      <c r="D21" s="54">
        <v>1</v>
      </c>
      <c r="E21" s="55">
        <v>0</v>
      </c>
      <c r="F21" s="54">
        <v>2</v>
      </c>
      <c r="G21" s="54">
        <v>1</v>
      </c>
      <c r="H21" s="54">
        <v>1</v>
      </c>
      <c r="I21" s="53">
        <f t="shared" si="1"/>
        <v>4</v>
      </c>
      <c r="J21" s="54">
        <v>0</v>
      </c>
      <c r="K21" s="55">
        <v>0</v>
      </c>
      <c r="L21" s="54">
        <v>2</v>
      </c>
      <c r="M21" s="53">
        <f t="shared" si="2"/>
        <v>2</v>
      </c>
      <c r="N21" s="56">
        <v>0</v>
      </c>
      <c r="O21" s="54">
        <v>1</v>
      </c>
      <c r="P21" s="53">
        <f t="shared" si="0"/>
        <v>1</v>
      </c>
      <c r="Q21" s="54">
        <v>2</v>
      </c>
      <c r="R21" s="54">
        <v>1</v>
      </c>
      <c r="S21" s="53">
        <f t="shared" si="3"/>
        <v>3</v>
      </c>
      <c r="T21" s="54">
        <v>0</v>
      </c>
      <c r="U21" s="53">
        <f t="shared" si="4"/>
        <v>1</v>
      </c>
      <c r="V21" s="52">
        <f t="shared" si="5"/>
        <v>0</v>
      </c>
      <c r="W21" s="54">
        <v>0</v>
      </c>
      <c r="X21" s="55">
        <v>0</v>
      </c>
      <c r="Y21" s="54">
        <v>0</v>
      </c>
      <c r="Z21" s="55">
        <v>0</v>
      </c>
      <c r="AA21" s="54">
        <v>0</v>
      </c>
      <c r="AB21" s="55">
        <v>0</v>
      </c>
      <c r="AC21" s="57">
        <v>0</v>
      </c>
      <c r="AD21" s="57">
        <v>0</v>
      </c>
      <c r="AE21" s="58">
        <v>0</v>
      </c>
      <c r="AF21" s="57">
        <v>0</v>
      </c>
    </row>
    <row r="22" spans="1:32" ht="14.25">
      <c r="A22" s="52">
        <v>15</v>
      </c>
      <c r="B22" s="53"/>
      <c r="C22" s="52" t="s">
        <v>309</v>
      </c>
      <c r="D22" s="54">
        <v>61</v>
      </c>
      <c r="E22" s="55">
        <v>90</v>
      </c>
      <c r="F22" s="54">
        <v>26</v>
      </c>
      <c r="G22" s="54">
        <v>92</v>
      </c>
      <c r="H22" s="54">
        <v>91</v>
      </c>
      <c r="I22" s="53">
        <f t="shared" si="1"/>
        <v>269</v>
      </c>
      <c r="J22" s="54">
        <v>37</v>
      </c>
      <c r="K22" s="55">
        <v>18</v>
      </c>
      <c r="L22" s="54">
        <v>24</v>
      </c>
      <c r="M22" s="53">
        <f t="shared" si="2"/>
        <v>42</v>
      </c>
      <c r="N22" s="56">
        <v>9</v>
      </c>
      <c r="O22" s="54">
        <v>66</v>
      </c>
      <c r="P22" s="53">
        <f t="shared" si="0"/>
        <v>75</v>
      </c>
      <c r="Q22" s="54">
        <v>126</v>
      </c>
      <c r="R22" s="54">
        <v>25</v>
      </c>
      <c r="S22" s="53">
        <f t="shared" si="3"/>
        <v>154</v>
      </c>
      <c r="T22" s="54">
        <v>13</v>
      </c>
      <c r="U22" s="53">
        <f t="shared" si="4"/>
        <v>102</v>
      </c>
      <c r="V22" s="52">
        <f t="shared" si="5"/>
        <v>67</v>
      </c>
      <c r="W22" s="54">
        <v>6</v>
      </c>
      <c r="X22" s="55">
        <v>60</v>
      </c>
      <c r="Y22" s="54">
        <v>19</v>
      </c>
      <c r="Z22" s="55">
        <v>0</v>
      </c>
      <c r="AA22" s="54">
        <v>65</v>
      </c>
      <c r="AB22" s="55">
        <v>2</v>
      </c>
      <c r="AC22" s="57">
        <v>172965</v>
      </c>
      <c r="AD22" s="57">
        <v>0</v>
      </c>
      <c r="AE22" s="58">
        <v>0</v>
      </c>
      <c r="AF22" s="57">
        <v>0</v>
      </c>
    </row>
    <row r="23" spans="1:32" ht="14.25">
      <c r="A23" s="52">
        <v>16</v>
      </c>
      <c r="B23" s="53"/>
      <c r="C23" s="52" t="s">
        <v>170</v>
      </c>
      <c r="D23" s="54">
        <v>21</v>
      </c>
      <c r="E23" s="55">
        <v>4</v>
      </c>
      <c r="F23" s="54">
        <v>1</v>
      </c>
      <c r="G23" s="54">
        <v>87</v>
      </c>
      <c r="H23" s="54">
        <v>81</v>
      </c>
      <c r="I23" s="53">
        <f t="shared" si="1"/>
        <v>113</v>
      </c>
      <c r="J23" s="54">
        <v>15</v>
      </c>
      <c r="K23" s="55">
        <v>12</v>
      </c>
      <c r="L23" s="54">
        <v>35</v>
      </c>
      <c r="M23" s="53">
        <f t="shared" si="2"/>
        <v>47</v>
      </c>
      <c r="N23" s="56">
        <v>8</v>
      </c>
      <c r="O23" s="54">
        <v>29</v>
      </c>
      <c r="P23" s="53">
        <f t="shared" si="0"/>
        <v>37</v>
      </c>
      <c r="Q23" s="54">
        <v>87</v>
      </c>
      <c r="R23" s="54">
        <v>12</v>
      </c>
      <c r="S23" s="53">
        <f t="shared" si="3"/>
        <v>99</v>
      </c>
      <c r="T23" s="54">
        <v>1</v>
      </c>
      <c r="U23" s="53">
        <f t="shared" si="4"/>
        <v>13</v>
      </c>
      <c r="V23" s="52">
        <f t="shared" si="5"/>
        <v>34</v>
      </c>
      <c r="W23" s="54">
        <v>1</v>
      </c>
      <c r="X23" s="55">
        <v>33</v>
      </c>
      <c r="Y23" s="54">
        <v>1</v>
      </c>
      <c r="Z23" s="55">
        <v>4</v>
      </c>
      <c r="AA23" s="54">
        <v>30</v>
      </c>
      <c r="AB23" s="55">
        <v>0</v>
      </c>
      <c r="AC23" s="57">
        <v>0</v>
      </c>
      <c r="AD23" s="57">
        <v>0</v>
      </c>
      <c r="AE23" s="58">
        <v>0</v>
      </c>
      <c r="AF23" s="57">
        <v>0</v>
      </c>
    </row>
    <row r="24" spans="1:32" ht="14.25">
      <c r="A24" s="52">
        <v>17</v>
      </c>
      <c r="B24" s="53"/>
      <c r="C24" s="52" t="s">
        <v>171</v>
      </c>
      <c r="D24" s="54">
        <v>17</v>
      </c>
      <c r="E24" s="55">
        <v>11</v>
      </c>
      <c r="F24" s="54">
        <v>2</v>
      </c>
      <c r="G24" s="54">
        <v>13</v>
      </c>
      <c r="H24" s="54">
        <v>7</v>
      </c>
      <c r="I24" s="53">
        <f t="shared" si="1"/>
        <v>43</v>
      </c>
      <c r="J24" s="54">
        <v>1</v>
      </c>
      <c r="K24" s="55">
        <v>14</v>
      </c>
      <c r="L24" s="54">
        <v>10</v>
      </c>
      <c r="M24" s="53">
        <f t="shared" si="2"/>
        <v>24</v>
      </c>
      <c r="N24" s="56">
        <v>2</v>
      </c>
      <c r="O24" s="54">
        <v>3</v>
      </c>
      <c r="P24" s="53">
        <f t="shared" si="0"/>
        <v>5</v>
      </c>
      <c r="Q24" s="54">
        <v>14</v>
      </c>
      <c r="R24" s="54">
        <v>16</v>
      </c>
      <c r="S24" s="53">
        <f t="shared" si="3"/>
        <v>30</v>
      </c>
      <c r="T24" s="54">
        <v>0</v>
      </c>
      <c r="U24" s="53">
        <f t="shared" si="4"/>
        <v>13</v>
      </c>
      <c r="V24" s="52">
        <f t="shared" si="5"/>
        <v>2</v>
      </c>
      <c r="W24" s="54">
        <v>0</v>
      </c>
      <c r="X24" s="55">
        <v>2</v>
      </c>
      <c r="Y24" s="54">
        <v>0</v>
      </c>
      <c r="Z24" s="55">
        <v>1</v>
      </c>
      <c r="AA24" s="54">
        <v>1</v>
      </c>
      <c r="AB24" s="55">
        <v>0</v>
      </c>
      <c r="AC24" s="57">
        <v>0</v>
      </c>
      <c r="AD24" s="57">
        <v>0</v>
      </c>
      <c r="AE24" s="58">
        <v>0</v>
      </c>
      <c r="AF24" s="57">
        <v>0</v>
      </c>
    </row>
    <row r="25" spans="1:32" ht="14.25">
      <c r="A25" s="52">
        <v>18</v>
      </c>
      <c r="B25" s="53">
        <v>3</v>
      </c>
      <c r="C25" s="52" t="s">
        <v>172</v>
      </c>
      <c r="D25" s="54">
        <v>7</v>
      </c>
      <c r="E25" s="55">
        <v>22</v>
      </c>
      <c r="F25" s="54">
        <v>0</v>
      </c>
      <c r="G25" s="54">
        <v>13</v>
      </c>
      <c r="H25" s="54">
        <v>13</v>
      </c>
      <c r="I25" s="53">
        <f t="shared" si="1"/>
        <v>42</v>
      </c>
      <c r="J25" s="54">
        <v>3</v>
      </c>
      <c r="K25" s="55">
        <v>10</v>
      </c>
      <c r="L25" s="54">
        <v>10</v>
      </c>
      <c r="M25" s="53">
        <f t="shared" si="2"/>
        <v>20</v>
      </c>
      <c r="N25" s="56">
        <v>5</v>
      </c>
      <c r="O25" s="54">
        <v>6</v>
      </c>
      <c r="P25" s="53">
        <f t="shared" si="0"/>
        <v>11</v>
      </c>
      <c r="Q25" s="54">
        <v>15</v>
      </c>
      <c r="R25" s="54">
        <v>18</v>
      </c>
      <c r="S25" s="53">
        <f t="shared" si="3"/>
        <v>34</v>
      </c>
      <c r="T25" s="54">
        <v>0</v>
      </c>
      <c r="U25" s="53">
        <f t="shared" si="4"/>
        <v>8</v>
      </c>
      <c r="V25" s="52">
        <f t="shared" si="5"/>
        <v>3</v>
      </c>
      <c r="W25" s="54">
        <v>0</v>
      </c>
      <c r="X25" s="55">
        <v>3</v>
      </c>
      <c r="Y25" s="54">
        <v>0</v>
      </c>
      <c r="Z25" s="55">
        <v>0</v>
      </c>
      <c r="AA25" s="54">
        <v>3</v>
      </c>
      <c r="AB25" s="55">
        <v>0</v>
      </c>
      <c r="AC25" s="57">
        <v>0</v>
      </c>
      <c r="AD25" s="57">
        <v>0</v>
      </c>
      <c r="AE25" s="58">
        <v>0</v>
      </c>
      <c r="AF25" s="57">
        <v>0</v>
      </c>
    </row>
    <row r="26" spans="1:32" ht="14.25">
      <c r="A26" s="52">
        <v>19</v>
      </c>
      <c r="B26" s="53"/>
      <c r="C26" s="52" t="s">
        <v>173</v>
      </c>
      <c r="D26" s="54">
        <v>8</v>
      </c>
      <c r="E26" s="55">
        <v>2</v>
      </c>
      <c r="F26" s="54">
        <v>0</v>
      </c>
      <c r="G26" s="54">
        <v>10</v>
      </c>
      <c r="H26" s="54">
        <v>8</v>
      </c>
      <c r="I26" s="53">
        <f t="shared" si="1"/>
        <v>20</v>
      </c>
      <c r="J26" s="54">
        <v>3</v>
      </c>
      <c r="K26" s="55">
        <v>1</v>
      </c>
      <c r="L26" s="54">
        <v>2</v>
      </c>
      <c r="M26" s="53">
        <f t="shared" si="2"/>
        <v>3</v>
      </c>
      <c r="N26" s="56">
        <v>3</v>
      </c>
      <c r="O26" s="54">
        <v>2</v>
      </c>
      <c r="P26" s="53">
        <f t="shared" si="0"/>
        <v>5</v>
      </c>
      <c r="Q26" s="54">
        <v>7</v>
      </c>
      <c r="R26" s="54">
        <v>4</v>
      </c>
      <c r="S26" s="53">
        <f t="shared" si="3"/>
        <v>11</v>
      </c>
      <c r="T26" s="54">
        <v>0</v>
      </c>
      <c r="U26" s="53">
        <f t="shared" si="4"/>
        <v>9</v>
      </c>
      <c r="V26" s="52">
        <f t="shared" si="5"/>
        <v>5</v>
      </c>
      <c r="W26" s="54">
        <v>0</v>
      </c>
      <c r="X26" s="55">
        <v>5</v>
      </c>
      <c r="Y26" s="54">
        <v>1</v>
      </c>
      <c r="Z26" s="55">
        <v>0</v>
      </c>
      <c r="AA26" s="54">
        <v>5</v>
      </c>
      <c r="AB26" s="55">
        <v>0</v>
      </c>
      <c r="AC26" s="57">
        <v>0</v>
      </c>
      <c r="AD26" s="57">
        <v>0</v>
      </c>
      <c r="AE26" s="58">
        <v>0</v>
      </c>
      <c r="AF26" s="57">
        <v>0</v>
      </c>
    </row>
    <row r="27" spans="1:32" ht="14.25">
      <c r="A27" s="52">
        <v>20</v>
      </c>
      <c r="B27" s="53"/>
      <c r="C27" s="52" t="s">
        <v>174</v>
      </c>
      <c r="D27" s="54">
        <v>0</v>
      </c>
      <c r="E27" s="55">
        <v>0</v>
      </c>
      <c r="F27" s="54">
        <v>0</v>
      </c>
      <c r="G27" s="54">
        <v>0</v>
      </c>
      <c r="H27" s="54">
        <v>0</v>
      </c>
      <c r="I27" s="53">
        <f t="shared" si="1"/>
        <v>0</v>
      </c>
      <c r="J27" s="54">
        <v>0</v>
      </c>
      <c r="K27" s="55">
        <v>0</v>
      </c>
      <c r="L27" s="54">
        <v>0</v>
      </c>
      <c r="M27" s="53">
        <f t="shared" si="2"/>
        <v>0</v>
      </c>
      <c r="N27" s="56">
        <v>0</v>
      </c>
      <c r="O27" s="54">
        <v>0</v>
      </c>
      <c r="P27" s="53">
        <f t="shared" si="0"/>
        <v>0</v>
      </c>
      <c r="Q27" s="54">
        <v>0</v>
      </c>
      <c r="R27" s="54">
        <v>0</v>
      </c>
      <c r="S27" s="53">
        <f t="shared" si="3"/>
        <v>0</v>
      </c>
      <c r="T27" s="54">
        <v>0</v>
      </c>
      <c r="U27" s="53">
        <f t="shared" si="4"/>
        <v>0</v>
      </c>
      <c r="V27" s="52">
        <f t="shared" si="5"/>
        <v>0</v>
      </c>
      <c r="W27" s="54">
        <v>0</v>
      </c>
      <c r="X27" s="55">
        <v>0</v>
      </c>
      <c r="Y27" s="54">
        <v>0</v>
      </c>
      <c r="Z27" s="55">
        <v>0</v>
      </c>
      <c r="AA27" s="54">
        <v>0</v>
      </c>
      <c r="AB27" s="55">
        <v>0</v>
      </c>
      <c r="AC27" s="57">
        <v>0</v>
      </c>
      <c r="AD27" s="57">
        <v>0</v>
      </c>
      <c r="AE27" s="58">
        <v>0</v>
      </c>
      <c r="AF27" s="57">
        <v>0</v>
      </c>
    </row>
    <row r="28" spans="1:32" ht="14.25">
      <c r="A28" s="52">
        <v>21</v>
      </c>
      <c r="B28" s="53">
        <v>4</v>
      </c>
      <c r="C28" s="59" t="s">
        <v>175</v>
      </c>
      <c r="D28" s="54">
        <v>11</v>
      </c>
      <c r="E28" s="55">
        <v>18</v>
      </c>
      <c r="F28" s="54">
        <v>0</v>
      </c>
      <c r="G28" s="54">
        <v>19</v>
      </c>
      <c r="H28" s="54">
        <v>18</v>
      </c>
      <c r="I28" s="53">
        <f t="shared" si="1"/>
        <v>48</v>
      </c>
      <c r="J28" s="54">
        <v>11</v>
      </c>
      <c r="K28" s="55">
        <v>4</v>
      </c>
      <c r="L28" s="54">
        <v>7</v>
      </c>
      <c r="M28" s="53">
        <f t="shared" si="2"/>
        <v>11</v>
      </c>
      <c r="N28" s="56">
        <v>1</v>
      </c>
      <c r="O28" s="54">
        <v>9</v>
      </c>
      <c r="P28" s="53">
        <f t="shared" si="0"/>
        <v>10</v>
      </c>
      <c r="Q28" s="54">
        <v>25</v>
      </c>
      <c r="R28" s="54">
        <v>5</v>
      </c>
      <c r="S28" s="53">
        <f t="shared" si="3"/>
        <v>32</v>
      </c>
      <c r="T28" s="54">
        <v>2</v>
      </c>
      <c r="U28" s="53">
        <f t="shared" si="4"/>
        <v>14</v>
      </c>
      <c r="V28" s="52">
        <f t="shared" si="5"/>
        <v>11</v>
      </c>
      <c r="W28" s="54">
        <v>0</v>
      </c>
      <c r="X28" s="55">
        <v>10</v>
      </c>
      <c r="Y28" s="54">
        <v>0</v>
      </c>
      <c r="Z28" s="55">
        <v>0</v>
      </c>
      <c r="AA28" s="54">
        <v>11</v>
      </c>
      <c r="AB28" s="55">
        <v>0</v>
      </c>
      <c r="AC28" s="57">
        <v>20932</v>
      </c>
      <c r="AD28" s="57">
        <v>0</v>
      </c>
      <c r="AE28" s="58">
        <v>0</v>
      </c>
      <c r="AF28" s="57">
        <v>0</v>
      </c>
    </row>
    <row r="29" spans="1:32" ht="14.25">
      <c r="A29" s="52">
        <v>22</v>
      </c>
      <c r="B29" s="53">
        <v>5</v>
      </c>
      <c r="C29" s="52" t="s">
        <v>176</v>
      </c>
      <c r="D29" s="54">
        <v>478</v>
      </c>
      <c r="E29" s="55">
        <v>56</v>
      </c>
      <c r="F29" s="54">
        <v>81</v>
      </c>
      <c r="G29" s="54">
        <v>1251</v>
      </c>
      <c r="H29" s="54">
        <v>1128</v>
      </c>
      <c r="I29" s="53">
        <f t="shared" si="1"/>
        <v>1866</v>
      </c>
      <c r="J29" s="54">
        <v>448</v>
      </c>
      <c r="K29" s="55">
        <v>100</v>
      </c>
      <c r="L29" s="54">
        <v>660</v>
      </c>
      <c r="M29" s="53">
        <f t="shared" si="2"/>
        <v>760</v>
      </c>
      <c r="N29" s="56">
        <v>96</v>
      </c>
      <c r="O29" s="54">
        <v>387</v>
      </c>
      <c r="P29" s="53">
        <f t="shared" si="0"/>
        <v>483</v>
      </c>
      <c r="Q29" s="54">
        <v>1211</v>
      </c>
      <c r="R29" s="54">
        <v>464</v>
      </c>
      <c r="S29" s="53">
        <f t="shared" si="3"/>
        <v>1691</v>
      </c>
      <c r="T29" s="54">
        <v>15</v>
      </c>
      <c r="U29" s="53">
        <f t="shared" si="4"/>
        <v>160</v>
      </c>
      <c r="V29" s="52">
        <f t="shared" si="5"/>
        <v>1041</v>
      </c>
      <c r="W29" s="54">
        <v>13</v>
      </c>
      <c r="X29" s="55">
        <v>1024</v>
      </c>
      <c r="Y29" s="54">
        <v>64</v>
      </c>
      <c r="Z29" s="55">
        <v>34</v>
      </c>
      <c r="AA29" s="54">
        <v>998</v>
      </c>
      <c r="AB29" s="55">
        <v>9</v>
      </c>
      <c r="AC29" s="57">
        <v>3384915.1</v>
      </c>
      <c r="AD29" s="57">
        <v>86633</v>
      </c>
      <c r="AE29" s="58">
        <v>81281.9</v>
      </c>
      <c r="AF29" s="57">
        <v>2000</v>
      </c>
    </row>
    <row r="30" spans="1:32" ht="14.25">
      <c r="A30" s="52">
        <v>23</v>
      </c>
      <c r="B30" s="53"/>
      <c r="C30" s="52" t="s">
        <v>177</v>
      </c>
      <c r="D30" s="54">
        <v>135</v>
      </c>
      <c r="E30" s="55">
        <v>7</v>
      </c>
      <c r="F30" s="54">
        <v>11</v>
      </c>
      <c r="G30" s="54">
        <v>374</v>
      </c>
      <c r="H30" s="54">
        <v>335</v>
      </c>
      <c r="I30" s="53">
        <f t="shared" si="1"/>
        <v>527</v>
      </c>
      <c r="J30" s="54">
        <v>126</v>
      </c>
      <c r="K30" s="55">
        <v>32</v>
      </c>
      <c r="L30" s="54">
        <v>137</v>
      </c>
      <c r="M30" s="53">
        <f t="shared" si="2"/>
        <v>169</v>
      </c>
      <c r="N30" s="56">
        <v>39</v>
      </c>
      <c r="O30" s="54">
        <v>117</v>
      </c>
      <c r="P30" s="53">
        <f t="shared" si="0"/>
        <v>156</v>
      </c>
      <c r="Q30" s="54">
        <v>354</v>
      </c>
      <c r="R30" s="54">
        <v>93</v>
      </c>
      <c r="S30" s="53">
        <f t="shared" si="3"/>
        <v>451</v>
      </c>
      <c r="T30" s="54">
        <v>3</v>
      </c>
      <c r="U30" s="53">
        <f t="shared" si="4"/>
        <v>73</v>
      </c>
      <c r="V30" s="52">
        <f t="shared" si="5"/>
        <v>238</v>
      </c>
      <c r="W30" s="54">
        <v>10</v>
      </c>
      <c r="X30" s="55">
        <v>228</v>
      </c>
      <c r="Y30" s="54">
        <v>14</v>
      </c>
      <c r="Z30" s="55">
        <v>9</v>
      </c>
      <c r="AA30" s="54">
        <v>224</v>
      </c>
      <c r="AB30" s="55">
        <v>5</v>
      </c>
      <c r="AC30" s="57">
        <v>64294</v>
      </c>
      <c r="AD30" s="57">
        <v>0</v>
      </c>
      <c r="AE30" s="58">
        <v>3827</v>
      </c>
      <c r="AF30" s="57">
        <v>0</v>
      </c>
    </row>
    <row r="31" spans="1:32" ht="14.25">
      <c r="A31" s="52">
        <v>24</v>
      </c>
      <c r="B31" s="53"/>
      <c r="C31" s="52" t="s">
        <v>178</v>
      </c>
      <c r="D31" s="54">
        <v>161</v>
      </c>
      <c r="E31" s="55">
        <v>36</v>
      </c>
      <c r="F31" s="54">
        <v>9</v>
      </c>
      <c r="G31" s="54">
        <v>273</v>
      </c>
      <c r="H31" s="54">
        <v>230</v>
      </c>
      <c r="I31" s="53">
        <f t="shared" si="1"/>
        <v>479</v>
      </c>
      <c r="J31" s="54">
        <v>101</v>
      </c>
      <c r="K31" s="55">
        <v>55</v>
      </c>
      <c r="L31" s="54">
        <v>97</v>
      </c>
      <c r="M31" s="53">
        <f t="shared" si="2"/>
        <v>152</v>
      </c>
      <c r="N31" s="56">
        <v>13</v>
      </c>
      <c r="O31" s="54">
        <v>115</v>
      </c>
      <c r="P31" s="53">
        <f t="shared" si="0"/>
        <v>128</v>
      </c>
      <c r="Q31" s="54">
        <v>347</v>
      </c>
      <c r="R31" s="54">
        <v>33</v>
      </c>
      <c r="S31" s="53">
        <f t="shared" si="3"/>
        <v>381</v>
      </c>
      <c r="T31" s="54">
        <v>4</v>
      </c>
      <c r="U31" s="53">
        <f t="shared" si="4"/>
        <v>94</v>
      </c>
      <c r="V31" s="52">
        <f t="shared" si="5"/>
        <v>126</v>
      </c>
      <c r="W31" s="54">
        <v>0</v>
      </c>
      <c r="X31" s="55">
        <v>126</v>
      </c>
      <c r="Y31" s="54">
        <v>8</v>
      </c>
      <c r="Z31" s="55">
        <v>1</v>
      </c>
      <c r="AA31" s="54">
        <v>125</v>
      </c>
      <c r="AB31" s="55">
        <v>0</v>
      </c>
      <c r="AC31" s="57">
        <v>40192801</v>
      </c>
      <c r="AD31" s="57">
        <v>0</v>
      </c>
      <c r="AE31" s="58">
        <v>42505</v>
      </c>
      <c r="AF31" s="57">
        <v>0</v>
      </c>
    </row>
    <row r="32" spans="1:32" ht="14.25">
      <c r="A32" s="52">
        <v>25</v>
      </c>
      <c r="B32" s="53"/>
      <c r="C32" s="52" t="s">
        <v>179</v>
      </c>
      <c r="D32" s="54">
        <v>359</v>
      </c>
      <c r="E32" s="55">
        <v>78</v>
      </c>
      <c r="F32" s="54">
        <v>14</v>
      </c>
      <c r="G32" s="54">
        <v>649</v>
      </c>
      <c r="H32" s="54">
        <v>558</v>
      </c>
      <c r="I32" s="53">
        <f t="shared" si="1"/>
        <v>1100</v>
      </c>
      <c r="J32" s="54">
        <v>216</v>
      </c>
      <c r="K32" s="55">
        <v>83</v>
      </c>
      <c r="L32" s="54">
        <v>171</v>
      </c>
      <c r="M32" s="53">
        <f t="shared" si="2"/>
        <v>254</v>
      </c>
      <c r="N32" s="56">
        <v>54</v>
      </c>
      <c r="O32" s="54">
        <v>292</v>
      </c>
      <c r="P32" s="53">
        <f t="shared" si="0"/>
        <v>346</v>
      </c>
      <c r="Q32" s="54">
        <v>711</v>
      </c>
      <c r="R32" s="54">
        <v>101</v>
      </c>
      <c r="S32" s="53">
        <f t="shared" si="3"/>
        <v>816</v>
      </c>
      <c r="T32" s="54">
        <v>16</v>
      </c>
      <c r="U32" s="53">
        <f t="shared" si="4"/>
        <v>268</v>
      </c>
      <c r="V32" s="52">
        <f t="shared" si="5"/>
        <v>358</v>
      </c>
      <c r="W32" s="54">
        <v>14</v>
      </c>
      <c r="X32" s="55">
        <v>340</v>
      </c>
      <c r="Y32" s="54">
        <v>51</v>
      </c>
      <c r="Z32" s="55">
        <v>0</v>
      </c>
      <c r="AA32" s="54">
        <v>344</v>
      </c>
      <c r="AB32" s="55">
        <v>14</v>
      </c>
      <c r="AC32" s="57">
        <v>3410305</v>
      </c>
      <c r="AD32" s="57">
        <v>0</v>
      </c>
      <c r="AE32" s="58">
        <v>74481</v>
      </c>
      <c r="AF32" s="57">
        <v>0</v>
      </c>
    </row>
    <row r="33" spans="1:32" ht="14.25">
      <c r="A33" s="52">
        <v>26</v>
      </c>
      <c r="B33" s="53"/>
      <c r="C33" s="52" t="s">
        <v>180</v>
      </c>
      <c r="D33" s="54">
        <v>17</v>
      </c>
      <c r="E33" s="55">
        <v>5</v>
      </c>
      <c r="F33" s="54">
        <v>0</v>
      </c>
      <c r="G33" s="54">
        <v>31</v>
      </c>
      <c r="H33" s="54">
        <v>27</v>
      </c>
      <c r="I33" s="53">
        <f t="shared" si="1"/>
        <v>53</v>
      </c>
      <c r="J33" s="54">
        <v>10</v>
      </c>
      <c r="K33" s="55">
        <v>6</v>
      </c>
      <c r="L33" s="54">
        <v>4</v>
      </c>
      <c r="M33" s="53">
        <f t="shared" si="2"/>
        <v>10</v>
      </c>
      <c r="N33" s="56">
        <v>3</v>
      </c>
      <c r="O33" s="54">
        <v>11</v>
      </c>
      <c r="P33" s="53">
        <f t="shared" si="0"/>
        <v>14</v>
      </c>
      <c r="Q33" s="54">
        <v>27</v>
      </c>
      <c r="R33" s="54">
        <v>6</v>
      </c>
      <c r="S33" s="53">
        <f t="shared" si="3"/>
        <v>34</v>
      </c>
      <c r="T33" s="54">
        <v>0</v>
      </c>
      <c r="U33" s="53">
        <f t="shared" si="4"/>
        <v>19</v>
      </c>
      <c r="V33" s="52">
        <f t="shared" si="5"/>
        <v>28</v>
      </c>
      <c r="W33" s="54">
        <v>4</v>
      </c>
      <c r="X33" s="55">
        <v>24</v>
      </c>
      <c r="Y33" s="54">
        <v>12</v>
      </c>
      <c r="Z33" s="55">
        <v>0</v>
      </c>
      <c r="AA33" s="54">
        <v>28</v>
      </c>
      <c r="AB33" s="55">
        <v>0</v>
      </c>
      <c r="AC33" s="57">
        <v>273</v>
      </c>
      <c r="AD33" s="57">
        <v>0</v>
      </c>
      <c r="AE33" s="58">
        <v>273</v>
      </c>
      <c r="AF33" s="57">
        <v>0</v>
      </c>
    </row>
    <row r="34" spans="1:32" ht="14.25">
      <c r="A34" s="52">
        <v>27</v>
      </c>
      <c r="B34" s="53"/>
      <c r="C34" s="52" t="s">
        <v>181</v>
      </c>
      <c r="D34" s="54">
        <v>18</v>
      </c>
      <c r="E34" s="55">
        <v>10</v>
      </c>
      <c r="F34" s="54">
        <v>1</v>
      </c>
      <c r="G34" s="54">
        <v>32</v>
      </c>
      <c r="H34" s="54">
        <v>30</v>
      </c>
      <c r="I34" s="53">
        <f t="shared" si="1"/>
        <v>61</v>
      </c>
      <c r="J34" s="54">
        <v>10</v>
      </c>
      <c r="K34" s="55">
        <v>3</v>
      </c>
      <c r="L34" s="54">
        <v>18</v>
      </c>
      <c r="M34" s="53">
        <f t="shared" si="2"/>
        <v>21</v>
      </c>
      <c r="N34" s="56">
        <v>5</v>
      </c>
      <c r="O34" s="54">
        <v>12</v>
      </c>
      <c r="P34" s="53">
        <f t="shared" si="0"/>
        <v>17</v>
      </c>
      <c r="Q34" s="54">
        <v>39</v>
      </c>
      <c r="R34" s="54">
        <v>9</v>
      </c>
      <c r="S34" s="53">
        <f t="shared" si="3"/>
        <v>48</v>
      </c>
      <c r="T34" s="54">
        <v>2</v>
      </c>
      <c r="U34" s="53">
        <f t="shared" si="4"/>
        <v>11</v>
      </c>
      <c r="V34" s="52">
        <f t="shared" si="5"/>
        <v>15</v>
      </c>
      <c r="W34" s="54">
        <v>0</v>
      </c>
      <c r="X34" s="55">
        <v>15</v>
      </c>
      <c r="Y34" s="54">
        <v>0</v>
      </c>
      <c r="Z34" s="55">
        <v>0</v>
      </c>
      <c r="AA34" s="54">
        <v>15</v>
      </c>
      <c r="AB34" s="55">
        <v>0</v>
      </c>
      <c r="AC34" s="57">
        <v>4790</v>
      </c>
      <c r="AD34" s="57">
        <v>0</v>
      </c>
      <c r="AE34" s="58">
        <v>4075</v>
      </c>
      <c r="AF34" s="57">
        <v>0</v>
      </c>
    </row>
    <row r="35" spans="1:32" ht="14.25">
      <c r="A35" s="52">
        <v>28</v>
      </c>
      <c r="B35" s="53">
        <v>6</v>
      </c>
      <c r="C35" s="52" t="s">
        <v>182</v>
      </c>
      <c r="D35" s="54">
        <v>58</v>
      </c>
      <c r="E35" s="55">
        <v>24</v>
      </c>
      <c r="F35" s="54">
        <v>1</v>
      </c>
      <c r="G35" s="54">
        <v>72</v>
      </c>
      <c r="H35" s="54">
        <v>65</v>
      </c>
      <c r="I35" s="53">
        <f t="shared" si="1"/>
        <v>155</v>
      </c>
      <c r="J35" s="54">
        <v>16</v>
      </c>
      <c r="K35" s="55">
        <v>30</v>
      </c>
      <c r="L35" s="54">
        <v>42</v>
      </c>
      <c r="M35" s="53">
        <f t="shared" si="2"/>
        <v>72</v>
      </c>
      <c r="N35" s="56">
        <v>7</v>
      </c>
      <c r="O35" s="54">
        <v>12</v>
      </c>
      <c r="P35" s="53">
        <f t="shared" si="0"/>
        <v>19</v>
      </c>
      <c r="Q35" s="54">
        <v>88</v>
      </c>
      <c r="R35" s="54">
        <v>16</v>
      </c>
      <c r="S35" s="53">
        <f t="shared" si="3"/>
        <v>107</v>
      </c>
      <c r="T35" s="54">
        <v>0</v>
      </c>
      <c r="U35" s="53">
        <f t="shared" si="4"/>
        <v>48</v>
      </c>
      <c r="V35" s="52">
        <f t="shared" si="5"/>
        <v>22</v>
      </c>
      <c r="W35" s="54">
        <v>0</v>
      </c>
      <c r="X35" s="55">
        <v>22</v>
      </c>
      <c r="Y35" s="54">
        <v>4</v>
      </c>
      <c r="Z35" s="55">
        <v>0</v>
      </c>
      <c r="AA35" s="54">
        <v>22</v>
      </c>
      <c r="AB35" s="55">
        <v>0</v>
      </c>
      <c r="AC35" s="57">
        <v>14075925</v>
      </c>
      <c r="AD35" s="57">
        <v>0</v>
      </c>
      <c r="AE35" s="58">
        <v>0</v>
      </c>
      <c r="AF35" s="57">
        <v>0</v>
      </c>
    </row>
    <row r="36" spans="1:32" ht="14.25">
      <c r="A36" s="52">
        <v>29</v>
      </c>
      <c r="B36" s="53"/>
      <c r="C36" s="52" t="s">
        <v>183</v>
      </c>
      <c r="D36" s="54">
        <v>8</v>
      </c>
      <c r="E36" s="55">
        <v>9</v>
      </c>
      <c r="F36" s="54">
        <v>1</v>
      </c>
      <c r="G36" s="54">
        <v>5</v>
      </c>
      <c r="H36" s="54">
        <v>5</v>
      </c>
      <c r="I36" s="53">
        <f t="shared" si="1"/>
        <v>23</v>
      </c>
      <c r="J36" s="54">
        <v>8</v>
      </c>
      <c r="K36" s="55">
        <v>2</v>
      </c>
      <c r="L36" s="54">
        <v>5</v>
      </c>
      <c r="M36" s="53">
        <f t="shared" si="2"/>
        <v>7</v>
      </c>
      <c r="N36" s="56">
        <v>0</v>
      </c>
      <c r="O36" s="54">
        <v>3</v>
      </c>
      <c r="P36" s="53">
        <f t="shared" si="0"/>
        <v>3</v>
      </c>
      <c r="Q36" s="54">
        <v>14</v>
      </c>
      <c r="R36" s="54">
        <v>3</v>
      </c>
      <c r="S36" s="53">
        <f t="shared" si="3"/>
        <v>18</v>
      </c>
      <c r="T36" s="54">
        <v>0</v>
      </c>
      <c r="U36" s="53">
        <f t="shared" si="4"/>
        <v>5</v>
      </c>
      <c r="V36" s="52">
        <f t="shared" si="5"/>
        <v>17</v>
      </c>
      <c r="W36" s="54">
        <v>0</v>
      </c>
      <c r="X36" s="55">
        <v>17</v>
      </c>
      <c r="Y36" s="54">
        <v>5</v>
      </c>
      <c r="Z36" s="55">
        <v>0</v>
      </c>
      <c r="AA36" s="54">
        <v>17</v>
      </c>
      <c r="AB36" s="55">
        <v>0</v>
      </c>
      <c r="AC36" s="57">
        <v>1306</v>
      </c>
      <c r="AD36" s="57">
        <v>0</v>
      </c>
      <c r="AE36" s="58">
        <v>626</v>
      </c>
      <c r="AF36" s="57">
        <v>0</v>
      </c>
    </row>
    <row r="37" spans="1:32" ht="14.25">
      <c r="A37" s="52">
        <v>30</v>
      </c>
      <c r="B37" s="53"/>
      <c r="C37" s="52" t="s">
        <v>184</v>
      </c>
      <c r="D37" s="54">
        <v>42</v>
      </c>
      <c r="E37" s="55">
        <v>13</v>
      </c>
      <c r="F37" s="54">
        <v>0</v>
      </c>
      <c r="G37" s="54">
        <v>49</v>
      </c>
      <c r="H37" s="54">
        <v>41</v>
      </c>
      <c r="I37" s="53">
        <f t="shared" si="1"/>
        <v>104</v>
      </c>
      <c r="J37" s="54">
        <v>7</v>
      </c>
      <c r="K37" s="55">
        <v>9</v>
      </c>
      <c r="L37" s="54">
        <v>28</v>
      </c>
      <c r="M37" s="53">
        <f t="shared" si="2"/>
        <v>37</v>
      </c>
      <c r="N37" s="56">
        <v>11</v>
      </c>
      <c r="O37" s="54">
        <v>23</v>
      </c>
      <c r="P37" s="53">
        <f t="shared" si="0"/>
        <v>34</v>
      </c>
      <c r="Q37" s="54">
        <v>51</v>
      </c>
      <c r="R37" s="54">
        <v>27</v>
      </c>
      <c r="S37" s="53">
        <f t="shared" si="3"/>
        <v>78</v>
      </c>
      <c r="T37" s="54">
        <v>0</v>
      </c>
      <c r="U37" s="53">
        <f t="shared" si="4"/>
        <v>26</v>
      </c>
      <c r="V37" s="52">
        <f t="shared" si="5"/>
        <v>26</v>
      </c>
      <c r="W37" s="54">
        <v>0</v>
      </c>
      <c r="X37" s="55">
        <v>22</v>
      </c>
      <c r="Y37" s="54">
        <v>20</v>
      </c>
      <c r="Z37" s="55">
        <v>0</v>
      </c>
      <c r="AA37" s="54">
        <v>26</v>
      </c>
      <c r="AB37" s="55">
        <v>0</v>
      </c>
      <c r="AC37" s="57">
        <v>11620</v>
      </c>
      <c r="AD37" s="57">
        <v>0</v>
      </c>
      <c r="AE37" s="58">
        <v>11620</v>
      </c>
      <c r="AF37" s="57">
        <v>0</v>
      </c>
    </row>
    <row r="38" spans="1:32" ht="14.25">
      <c r="A38" s="52">
        <v>31</v>
      </c>
      <c r="B38" s="53"/>
      <c r="C38" s="52" t="s">
        <v>185</v>
      </c>
      <c r="D38" s="54">
        <v>32</v>
      </c>
      <c r="E38" s="55">
        <v>15</v>
      </c>
      <c r="F38" s="54">
        <v>2</v>
      </c>
      <c r="G38" s="54">
        <v>53</v>
      </c>
      <c r="H38" s="54">
        <v>48</v>
      </c>
      <c r="I38" s="53">
        <f t="shared" si="1"/>
        <v>102</v>
      </c>
      <c r="J38" s="54">
        <v>19</v>
      </c>
      <c r="K38" s="55">
        <v>8</v>
      </c>
      <c r="L38" s="54">
        <v>12</v>
      </c>
      <c r="M38" s="53">
        <f t="shared" si="2"/>
        <v>20</v>
      </c>
      <c r="N38" s="56">
        <v>10</v>
      </c>
      <c r="O38" s="54">
        <v>17</v>
      </c>
      <c r="P38" s="53">
        <f t="shared" si="0"/>
        <v>27</v>
      </c>
      <c r="Q38" s="54">
        <v>52</v>
      </c>
      <c r="R38" s="54">
        <v>12</v>
      </c>
      <c r="S38" s="53">
        <f t="shared" si="3"/>
        <v>66</v>
      </c>
      <c r="T38" s="54">
        <v>5</v>
      </c>
      <c r="U38" s="53">
        <f t="shared" si="4"/>
        <v>31</v>
      </c>
      <c r="V38" s="52">
        <f t="shared" si="5"/>
        <v>29</v>
      </c>
      <c r="W38" s="54">
        <v>2</v>
      </c>
      <c r="X38" s="55">
        <v>26</v>
      </c>
      <c r="Y38" s="54">
        <v>1</v>
      </c>
      <c r="Z38" s="55">
        <v>0</v>
      </c>
      <c r="AA38" s="54">
        <v>29</v>
      </c>
      <c r="AB38" s="55">
        <v>0</v>
      </c>
      <c r="AC38" s="57">
        <v>0</v>
      </c>
      <c r="AD38" s="57">
        <v>0</v>
      </c>
      <c r="AE38" s="58">
        <v>0</v>
      </c>
      <c r="AF38" s="57">
        <v>0</v>
      </c>
    </row>
    <row r="39" spans="1:32" ht="14.25">
      <c r="A39" s="52">
        <v>32</v>
      </c>
      <c r="B39" s="53"/>
      <c r="C39" s="52" t="s">
        <v>186</v>
      </c>
      <c r="D39" s="54">
        <v>54</v>
      </c>
      <c r="E39" s="55">
        <v>126</v>
      </c>
      <c r="F39" s="54">
        <v>4</v>
      </c>
      <c r="G39" s="54">
        <v>77</v>
      </c>
      <c r="H39" s="54">
        <v>68</v>
      </c>
      <c r="I39" s="53">
        <f t="shared" si="1"/>
        <v>261</v>
      </c>
      <c r="J39" s="54">
        <v>59</v>
      </c>
      <c r="K39" s="55">
        <v>13</v>
      </c>
      <c r="L39" s="54">
        <v>28</v>
      </c>
      <c r="M39" s="53">
        <f t="shared" si="2"/>
        <v>41</v>
      </c>
      <c r="N39" s="56">
        <v>16</v>
      </c>
      <c r="O39" s="54">
        <v>35</v>
      </c>
      <c r="P39" s="53">
        <f t="shared" si="0"/>
        <v>51</v>
      </c>
      <c r="Q39" s="54">
        <v>93</v>
      </c>
      <c r="R39" s="54">
        <v>36</v>
      </c>
      <c r="S39" s="53">
        <f t="shared" si="3"/>
        <v>151</v>
      </c>
      <c r="T39" s="54">
        <v>1</v>
      </c>
      <c r="U39" s="53">
        <f t="shared" si="4"/>
        <v>109</v>
      </c>
      <c r="V39" s="52">
        <f t="shared" si="5"/>
        <v>72</v>
      </c>
      <c r="W39" s="54">
        <v>4</v>
      </c>
      <c r="X39" s="55">
        <v>66</v>
      </c>
      <c r="Y39" s="54">
        <v>9</v>
      </c>
      <c r="Z39" s="55">
        <v>0</v>
      </c>
      <c r="AA39" s="54">
        <v>68</v>
      </c>
      <c r="AB39" s="55">
        <v>4</v>
      </c>
      <c r="AC39" s="57">
        <v>146431</v>
      </c>
      <c r="AD39" s="57">
        <v>0</v>
      </c>
      <c r="AE39" s="58">
        <v>0</v>
      </c>
      <c r="AF39" s="57">
        <v>0</v>
      </c>
    </row>
    <row r="40" spans="1:32" ht="14.25">
      <c r="A40" s="52">
        <v>33</v>
      </c>
      <c r="B40" s="53"/>
      <c r="C40" s="52" t="s">
        <v>187</v>
      </c>
      <c r="D40" s="54">
        <v>247</v>
      </c>
      <c r="E40" s="55">
        <v>128</v>
      </c>
      <c r="F40" s="54">
        <v>2</v>
      </c>
      <c r="G40" s="54">
        <v>282</v>
      </c>
      <c r="H40" s="54">
        <v>244</v>
      </c>
      <c r="I40" s="53">
        <f t="shared" si="1"/>
        <v>659</v>
      </c>
      <c r="J40" s="54">
        <v>95</v>
      </c>
      <c r="K40" s="55">
        <v>45</v>
      </c>
      <c r="L40" s="54">
        <v>80</v>
      </c>
      <c r="M40" s="53">
        <f t="shared" si="2"/>
        <v>125</v>
      </c>
      <c r="N40" s="56">
        <v>32</v>
      </c>
      <c r="O40" s="54">
        <v>150</v>
      </c>
      <c r="P40" s="53">
        <f t="shared" si="0"/>
        <v>182</v>
      </c>
      <c r="Q40" s="54">
        <v>352</v>
      </c>
      <c r="R40" s="54">
        <v>47</v>
      </c>
      <c r="S40" s="53">
        <f t="shared" si="3"/>
        <v>402</v>
      </c>
      <c r="T40" s="54">
        <v>7</v>
      </c>
      <c r="U40" s="53">
        <f t="shared" si="4"/>
        <v>250</v>
      </c>
      <c r="V40" s="52">
        <f t="shared" si="5"/>
        <v>122</v>
      </c>
      <c r="W40" s="54">
        <v>7</v>
      </c>
      <c r="X40" s="55">
        <v>111</v>
      </c>
      <c r="Y40" s="54">
        <v>19</v>
      </c>
      <c r="Z40" s="55">
        <v>0</v>
      </c>
      <c r="AA40" s="54">
        <v>122</v>
      </c>
      <c r="AB40" s="55">
        <v>0</v>
      </c>
      <c r="AC40" s="57">
        <v>10156084.33</v>
      </c>
      <c r="AD40" s="57">
        <v>0</v>
      </c>
      <c r="AE40" s="58">
        <v>212000</v>
      </c>
      <c r="AF40" s="57">
        <v>0</v>
      </c>
    </row>
    <row r="41" spans="1:32" ht="14.25">
      <c r="A41" s="52">
        <v>34</v>
      </c>
      <c r="B41" s="53">
        <v>8</v>
      </c>
      <c r="C41" s="52" t="s">
        <v>188</v>
      </c>
      <c r="D41" s="54">
        <v>25</v>
      </c>
      <c r="E41" s="55">
        <v>16</v>
      </c>
      <c r="F41" s="54">
        <v>8</v>
      </c>
      <c r="G41" s="54">
        <v>57</v>
      </c>
      <c r="H41" s="54">
        <v>53</v>
      </c>
      <c r="I41" s="53">
        <f t="shared" si="1"/>
        <v>106</v>
      </c>
      <c r="J41" s="54">
        <v>29</v>
      </c>
      <c r="K41" s="55">
        <v>8</v>
      </c>
      <c r="L41" s="54">
        <v>18</v>
      </c>
      <c r="M41" s="53">
        <f t="shared" si="2"/>
        <v>26</v>
      </c>
      <c r="N41" s="56">
        <v>4</v>
      </c>
      <c r="O41" s="54">
        <v>28</v>
      </c>
      <c r="P41" s="53">
        <f t="shared" si="0"/>
        <v>32</v>
      </c>
      <c r="Q41" s="54">
        <v>73</v>
      </c>
      <c r="R41" s="54">
        <v>14</v>
      </c>
      <c r="S41" s="53">
        <f t="shared" si="3"/>
        <v>87</v>
      </c>
      <c r="T41" s="54">
        <v>0</v>
      </c>
      <c r="U41" s="53">
        <f t="shared" si="4"/>
        <v>19</v>
      </c>
      <c r="V41" s="52">
        <f t="shared" si="5"/>
        <v>54</v>
      </c>
      <c r="W41" s="54">
        <v>2</v>
      </c>
      <c r="X41" s="55">
        <v>52</v>
      </c>
      <c r="Y41" s="54">
        <v>3</v>
      </c>
      <c r="Z41" s="55">
        <v>1</v>
      </c>
      <c r="AA41" s="54">
        <v>52</v>
      </c>
      <c r="AB41" s="55">
        <v>1</v>
      </c>
      <c r="AC41" s="57">
        <v>0</v>
      </c>
      <c r="AD41" s="57">
        <v>0</v>
      </c>
      <c r="AE41" s="58">
        <v>0</v>
      </c>
      <c r="AF41" s="57">
        <v>0</v>
      </c>
    </row>
    <row r="42" spans="1:32" ht="14.25">
      <c r="A42" s="52">
        <v>35</v>
      </c>
      <c r="B42" s="53"/>
      <c r="C42" s="52" t="s">
        <v>189</v>
      </c>
      <c r="D42" s="54">
        <v>99</v>
      </c>
      <c r="E42" s="55">
        <v>83</v>
      </c>
      <c r="F42" s="54">
        <v>6</v>
      </c>
      <c r="G42" s="54">
        <v>98</v>
      </c>
      <c r="H42" s="54">
        <v>80</v>
      </c>
      <c r="I42" s="53">
        <f t="shared" si="1"/>
        <v>286</v>
      </c>
      <c r="J42" s="54">
        <v>29</v>
      </c>
      <c r="K42" s="55">
        <v>53</v>
      </c>
      <c r="L42" s="54">
        <v>46</v>
      </c>
      <c r="M42" s="53">
        <f t="shared" si="2"/>
        <v>99</v>
      </c>
      <c r="N42" s="56">
        <v>8</v>
      </c>
      <c r="O42" s="54">
        <v>35</v>
      </c>
      <c r="P42" s="53">
        <f t="shared" si="0"/>
        <v>43</v>
      </c>
      <c r="Q42" s="54">
        <v>133</v>
      </c>
      <c r="R42" s="54">
        <v>38</v>
      </c>
      <c r="S42" s="53">
        <f t="shared" si="3"/>
        <v>171</v>
      </c>
      <c r="T42" s="54">
        <v>2</v>
      </c>
      <c r="U42" s="53">
        <f t="shared" si="4"/>
        <v>113</v>
      </c>
      <c r="V42" s="52">
        <f t="shared" si="5"/>
        <v>55</v>
      </c>
      <c r="W42" s="54">
        <v>0</v>
      </c>
      <c r="X42" s="55">
        <v>55</v>
      </c>
      <c r="Y42" s="54">
        <v>8</v>
      </c>
      <c r="Z42" s="55">
        <v>3</v>
      </c>
      <c r="AA42" s="54">
        <v>52</v>
      </c>
      <c r="AB42" s="55">
        <v>0</v>
      </c>
      <c r="AC42" s="57">
        <v>1345255</v>
      </c>
      <c r="AD42" s="57">
        <v>0</v>
      </c>
      <c r="AE42" s="58">
        <v>0</v>
      </c>
      <c r="AF42" s="57">
        <v>0</v>
      </c>
    </row>
    <row r="43" spans="1:32" ht="14.25">
      <c r="A43" s="52">
        <v>36</v>
      </c>
      <c r="B43" s="53"/>
      <c r="C43" s="52" t="s">
        <v>190</v>
      </c>
      <c r="D43" s="54">
        <v>20</v>
      </c>
      <c r="E43" s="55">
        <v>25</v>
      </c>
      <c r="F43" s="54">
        <v>2</v>
      </c>
      <c r="G43" s="54">
        <v>39</v>
      </c>
      <c r="H43" s="54">
        <v>32</v>
      </c>
      <c r="I43" s="53">
        <f t="shared" si="1"/>
        <v>86</v>
      </c>
      <c r="J43" s="54">
        <v>24</v>
      </c>
      <c r="K43" s="55">
        <v>16</v>
      </c>
      <c r="L43" s="54">
        <v>13</v>
      </c>
      <c r="M43" s="53">
        <f t="shared" si="2"/>
        <v>29</v>
      </c>
      <c r="N43" s="56">
        <v>5</v>
      </c>
      <c r="O43" s="54">
        <v>8</v>
      </c>
      <c r="P43" s="53">
        <f t="shared" si="0"/>
        <v>13</v>
      </c>
      <c r="Q43" s="54">
        <v>53</v>
      </c>
      <c r="R43" s="54">
        <v>11</v>
      </c>
      <c r="S43" s="53">
        <f t="shared" si="3"/>
        <v>66</v>
      </c>
      <c r="T43" s="54">
        <v>0</v>
      </c>
      <c r="U43" s="53">
        <f t="shared" si="4"/>
        <v>20</v>
      </c>
      <c r="V43" s="52">
        <f t="shared" si="5"/>
        <v>33</v>
      </c>
      <c r="W43" s="54">
        <v>0</v>
      </c>
      <c r="X43" s="55">
        <v>33</v>
      </c>
      <c r="Y43" s="54">
        <v>0</v>
      </c>
      <c r="Z43" s="55">
        <v>0</v>
      </c>
      <c r="AA43" s="54">
        <v>32</v>
      </c>
      <c r="AB43" s="55">
        <v>1</v>
      </c>
      <c r="AC43" s="57">
        <v>0</v>
      </c>
      <c r="AD43" s="57">
        <v>0</v>
      </c>
      <c r="AE43" s="58">
        <v>0</v>
      </c>
      <c r="AF43" s="57">
        <v>0</v>
      </c>
    </row>
    <row r="44" spans="1:32" ht="14.25">
      <c r="A44" s="52">
        <v>37</v>
      </c>
      <c r="B44" s="53"/>
      <c r="C44" s="52" t="s">
        <v>191</v>
      </c>
      <c r="D44" s="54">
        <v>10</v>
      </c>
      <c r="E44" s="55">
        <v>58</v>
      </c>
      <c r="F44" s="54">
        <v>3</v>
      </c>
      <c r="G44" s="54">
        <v>8</v>
      </c>
      <c r="H44" s="54">
        <v>7</v>
      </c>
      <c r="I44" s="53">
        <f t="shared" si="1"/>
        <v>79</v>
      </c>
      <c r="J44" s="54">
        <v>14</v>
      </c>
      <c r="K44" s="55">
        <v>5</v>
      </c>
      <c r="L44" s="54">
        <v>10</v>
      </c>
      <c r="M44" s="53">
        <f t="shared" si="2"/>
        <v>15</v>
      </c>
      <c r="N44" s="56">
        <v>2</v>
      </c>
      <c r="O44" s="54">
        <v>2</v>
      </c>
      <c r="P44" s="53">
        <f t="shared" si="0"/>
        <v>4</v>
      </c>
      <c r="Q44" s="54">
        <v>22</v>
      </c>
      <c r="R44" s="54">
        <v>11</v>
      </c>
      <c r="S44" s="53">
        <f t="shared" si="3"/>
        <v>33</v>
      </c>
      <c r="T44" s="54">
        <v>3</v>
      </c>
      <c r="U44" s="53">
        <f t="shared" si="4"/>
        <v>43</v>
      </c>
      <c r="V44" s="52">
        <f t="shared" si="5"/>
        <v>21</v>
      </c>
      <c r="W44" s="54">
        <v>0</v>
      </c>
      <c r="X44" s="55">
        <v>15</v>
      </c>
      <c r="Y44" s="54">
        <v>13</v>
      </c>
      <c r="Z44" s="55">
        <v>0</v>
      </c>
      <c r="AA44" s="54">
        <v>21</v>
      </c>
      <c r="AB44" s="55">
        <v>0</v>
      </c>
      <c r="AC44" s="57">
        <v>5887</v>
      </c>
      <c r="AD44" s="57">
        <v>0</v>
      </c>
      <c r="AE44" s="58">
        <v>0</v>
      </c>
      <c r="AF44" s="57">
        <v>0</v>
      </c>
    </row>
    <row r="45" spans="1:32" ht="14.25">
      <c r="A45" s="52">
        <v>38</v>
      </c>
      <c r="B45" s="53">
        <v>9</v>
      </c>
      <c r="C45" s="52" t="s">
        <v>310</v>
      </c>
      <c r="D45" s="54">
        <v>138</v>
      </c>
      <c r="E45" s="55">
        <v>153</v>
      </c>
      <c r="F45" s="54">
        <v>10</v>
      </c>
      <c r="G45" s="54">
        <v>139</v>
      </c>
      <c r="H45" s="54">
        <v>117</v>
      </c>
      <c r="I45" s="53">
        <f t="shared" si="1"/>
        <v>440</v>
      </c>
      <c r="J45" s="54">
        <v>83</v>
      </c>
      <c r="K45" s="55">
        <v>42</v>
      </c>
      <c r="L45" s="54">
        <v>61</v>
      </c>
      <c r="M45" s="53">
        <f t="shared" si="2"/>
        <v>103</v>
      </c>
      <c r="N45" s="56">
        <v>49</v>
      </c>
      <c r="O45" s="54">
        <v>96</v>
      </c>
      <c r="P45" s="53">
        <f t="shared" si="0"/>
        <v>145</v>
      </c>
      <c r="Q45" s="54">
        <v>242</v>
      </c>
      <c r="R45" s="54">
        <v>89</v>
      </c>
      <c r="S45" s="53">
        <f t="shared" si="3"/>
        <v>331</v>
      </c>
      <c r="T45" s="54">
        <v>7</v>
      </c>
      <c r="U45" s="53">
        <f t="shared" si="4"/>
        <v>102</v>
      </c>
      <c r="V45" s="52">
        <f t="shared" si="5"/>
        <v>108</v>
      </c>
      <c r="W45" s="54">
        <v>1</v>
      </c>
      <c r="X45" s="55">
        <v>103</v>
      </c>
      <c r="Y45" s="54">
        <v>12</v>
      </c>
      <c r="Z45" s="55">
        <v>0</v>
      </c>
      <c r="AA45" s="54">
        <v>101</v>
      </c>
      <c r="AB45" s="55">
        <v>7</v>
      </c>
      <c r="AC45" s="57">
        <v>607802</v>
      </c>
      <c r="AD45" s="57">
        <v>0</v>
      </c>
      <c r="AE45" s="58">
        <v>0</v>
      </c>
      <c r="AF45" s="57">
        <v>0</v>
      </c>
    </row>
    <row r="46" spans="1:32" ht="14.25">
      <c r="A46" s="52">
        <v>39</v>
      </c>
      <c r="B46" s="53">
        <v>10</v>
      </c>
      <c r="C46" s="52" t="s">
        <v>192</v>
      </c>
      <c r="D46" s="54">
        <v>29</v>
      </c>
      <c r="E46" s="55">
        <v>50</v>
      </c>
      <c r="F46" s="54">
        <v>6</v>
      </c>
      <c r="G46" s="54">
        <v>61</v>
      </c>
      <c r="H46" s="54">
        <v>54</v>
      </c>
      <c r="I46" s="53">
        <f t="shared" si="1"/>
        <v>146</v>
      </c>
      <c r="J46" s="54">
        <v>26</v>
      </c>
      <c r="K46" s="55">
        <v>9</v>
      </c>
      <c r="L46" s="54">
        <v>20</v>
      </c>
      <c r="M46" s="53">
        <f t="shared" si="2"/>
        <v>29</v>
      </c>
      <c r="N46" s="56">
        <v>7</v>
      </c>
      <c r="O46" s="54">
        <v>17</v>
      </c>
      <c r="P46" s="53">
        <f t="shared" si="0"/>
        <v>24</v>
      </c>
      <c r="Q46" s="54">
        <v>62</v>
      </c>
      <c r="R46" s="54">
        <v>17</v>
      </c>
      <c r="S46" s="53">
        <f t="shared" si="3"/>
        <v>79</v>
      </c>
      <c r="T46" s="54">
        <v>3</v>
      </c>
      <c r="U46" s="53">
        <f t="shared" si="4"/>
        <v>64</v>
      </c>
      <c r="V46" s="52">
        <f t="shared" si="5"/>
        <v>55</v>
      </c>
      <c r="W46" s="54">
        <v>2</v>
      </c>
      <c r="X46" s="55">
        <v>46</v>
      </c>
      <c r="Y46" s="54">
        <v>9</v>
      </c>
      <c r="Z46" s="55">
        <v>0</v>
      </c>
      <c r="AA46" s="54">
        <v>54</v>
      </c>
      <c r="AB46" s="55">
        <v>1</v>
      </c>
      <c r="AC46" s="57">
        <v>0</v>
      </c>
      <c r="AD46" s="57">
        <v>0</v>
      </c>
      <c r="AE46" s="58">
        <v>0</v>
      </c>
      <c r="AF46" s="57">
        <v>0</v>
      </c>
    </row>
    <row r="47" spans="1:32" ht="14.25">
      <c r="A47" s="52">
        <v>40</v>
      </c>
      <c r="B47" s="53">
        <v>11</v>
      </c>
      <c r="C47" s="52" t="s">
        <v>193</v>
      </c>
      <c r="D47" s="54">
        <v>16</v>
      </c>
      <c r="E47" s="55">
        <v>0</v>
      </c>
      <c r="F47" s="54">
        <v>7</v>
      </c>
      <c r="G47" s="54">
        <v>90</v>
      </c>
      <c r="H47" s="54">
        <v>87</v>
      </c>
      <c r="I47" s="53">
        <f t="shared" si="1"/>
        <v>113</v>
      </c>
      <c r="J47" s="54">
        <v>5</v>
      </c>
      <c r="K47" s="55">
        <v>9</v>
      </c>
      <c r="L47" s="54">
        <v>62</v>
      </c>
      <c r="M47" s="53">
        <f t="shared" si="2"/>
        <v>71</v>
      </c>
      <c r="N47" s="56">
        <v>19</v>
      </c>
      <c r="O47" s="54">
        <v>10</v>
      </c>
      <c r="P47" s="53">
        <f t="shared" si="0"/>
        <v>29</v>
      </c>
      <c r="Q47" s="54">
        <v>15</v>
      </c>
      <c r="R47" s="54">
        <v>88</v>
      </c>
      <c r="S47" s="53">
        <f t="shared" si="3"/>
        <v>105</v>
      </c>
      <c r="T47" s="54">
        <v>1</v>
      </c>
      <c r="U47" s="53">
        <f t="shared" si="4"/>
        <v>7</v>
      </c>
      <c r="V47" s="52">
        <f t="shared" si="5"/>
        <v>7</v>
      </c>
      <c r="W47" s="54">
        <v>0</v>
      </c>
      <c r="X47" s="55">
        <v>7</v>
      </c>
      <c r="Y47" s="54">
        <v>2</v>
      </c>
      <c r="Z47" s="55">
        <v>2</v>
      </c>
      <c r="AA47" s="54">
        <v>5</v>
      </c>
      <c r="AB47" s="55">
        <v>0</v>
      </c>
      <c r="AC47" s="57">
        <v>3600</v>
      </c>
      <c r="AD47" s="57">
        <v>0</v>
      </c>
      <c r="AE47" s="58">
        <v>3600</v>
      </c>
      <c r="AF47" s="57">
        <v>0</v>
      </c>
    </row>
    <row r="48" spans="1:32" ht="14.25">
      <c r="A48" s="52">
        <v>41</v>
      </c>
      <c r="B48" s="53"/>
      <c r="C48" s="52" t="s">
        <v>194</v>
      </c>
      <c r="D48" s="54">
        <v>4</v>
      </c>
      <c r="E48" s="55">
        <v>7</v>
      </c>
      <c r="F48" s="54">
        <v>1</v>
      </c>
      <c r="G48" s="54">
        <v>29</v>
      </c>
      <c r="H48" s="54">
        <v>28</v>
      </c>
      <c r="I48" s="53">
        <f t="shared" si="1"/>
        <v>41</v>
      </c>
      <c r="J48" s="54">
        <v>6</v>
      </c>
      <c r="K48" s="55">
        <v>2</v>
      </c>
      <c r="L48" s="54">
        <v>13</v>
      </c>
      <c r="M48" s="53">
        <f t="shared" si="2"/>
        <v>15</v>
      </c>
      <c r="N48" s="56">
        <v>6</v>
      </c>
      <c r="O48" s="54">
        <v>5</v>
      </c>
      <c r="P48" s="53">
        <f t="shared" si="0"/>
        <v>11</v>
      </c>
      <c r="Q48" s="54">
        <v>19</v>
      </c>
      <c r="R48" s="54">
        <v>11</v>
      </c>
      <c r="S48" s="53">
        <f t="shared" si="3"/>
        <v>32</v>
      </c>
      <c r="T48" s="54">
        <v>1</v>
      </c>
      <c r="U48" s="53">
        <f t="shared" si="4"/>
        <v>8</v>
      </c>
      <c r="V48" s="52">
        <f t="shared" si="5"/>
        <v>11</v>
      </c>
      <c r="W48" s="54">
        <v>0</v>
      </c>
      <c r="X48" s="55">
        <v>11</v>
      </c>
      <c r="Y48" s="54">
        <v>0</v>
      </c>
      <c r="Z48" s="55">
        <v>0</v>
      </c>
      <c r="AA48" s="54">
        <v>10</v>
      </c>
      <c r="AB48" s="55">
        <v>1</v>
      </c>
      <c r="AC48" s="57">
        <v>0</v>
      </c>
      <c r="AD48" s="57">
        <v>0</v>
      </c>
      <c r="AE48" s="58">
        <v>0</v>
      </c>
      <c r="AF48" s="57">
        <v>0</v>
      </c>
    </row>
    <row r="49" spans="1:32" ht="14.25">
      <c r="A49" s="52">
        <v>42</v>
      </c>
      <c r="B49" s="53"/>
      <c r="C49" s="52" t="s">
        <v>195</v>
      </c>
      <c r="D49" s="54">
        <v>93</v>
      </c>
      <c r="E49" s="55">
        <v>162</v>
      </c>
      <c r="F49" s="54">
        <v>6</v>
      </c>
      <c r="G49" s="54">
        <v>130</v>
      </c>
      <c r="H49" s="54">
        <v>102</v>
      </c>
      <c r="I49" s="53">
        <f t="shared" si="1"/>
        <v>391</v>
      </c>
      <c r="J49" s="54">
        <v>91</v>
      </c>
      <c r="K49" s="55">
        <v>59</v>
      </c>
      <c r="L49" s="54">
        <v>92</v>
      </c>
      <c r="M49" s="53">
        <f t="shared" si="2"/>
        <v>151</v>
      </c>
      <c r="N49" s="56">
        <v>25</v>
      </c>
      <c r="O49" s="54">
        <v>43</v>
      </c>
      <c r="P49" s="53">
        <f t="shared" si="0"/>
        <v>68</v>
      </c>
      <c r="Q49" s="54">
        <v>231</v>
      </c>
      <c r="R49" s="54">
        <v>76</v>
      </c>
      <c r="S49" s="53">
        <f t="shared" si="3"/>
        <v>310</v>
      </c>
      <c r="T49" s="54">
        <v>9</v>
      </c>
      <c r="U49" s="53">
        <f t="shared" si="4"/>
        <v>72</v>
      </c>
      <c r="V49" s="52">
        <f t="shared" si="5"/>
        <v>99</v>
      </c>
      <c r="W49" s="54">
        <v>0</v>
      </c>
      <c r="X49" s="55">
        <v>98</v>
      </c>
      <c r="Y49" s="54">
        <v>13</v>
      </c>
      <c r="Z49" s="55">
        <v>2</v>
      </c>
      <c r="AA49" s="54">
        <v>96</v>
      </c>
      <c r="AB49" s="55">
        <v>1</v>
      </c>
      <c r="AC49" s="57">
        <v>19899</v>
      </c>
      <c r="AD49" s="57">
        <v>0</v>
      </c>
      <c r="AE49" s="58">
        <v>3198</v>
      </c>
      <c r="AF49" s="57">
        <v>0</v>
      </c>
    </row>
    <row r="50" spans="1:32" ht="14.25">
      <c r="A50" s="52">
        <v>43</v>
      </c>
      <c r="B50" s="53"/>
      <c r="C50" s="52" t="s">
        <v>196</v>
      </c>
      <c r="D50" s="54">
        <v>37</v>
      </c>
      <c r="E50" s="55">
        <v>11</v>
      </c>
      <c r="F50" s="54">
        <v>1</v>
      </c>
      <c r="G50" s="54">
        <v>56</v>
      </c>
      <c r="H50" s="54">
        <v>52</v>
      </c>
      <c r="I50" s="53">
        <f t="shared" si="1"/>
        <v>105</v>
      </c>
      <c r="J50" s="54">
        <v>25</v>
      </c>
      <c r="K50" s="55">
        <v>5</v>
      </c>
      <c r="L50" s="54">
        <v>26</v>
      </c>
      <c r="M50" s="53">
        <f t="shared" si="2"/>
        <v>31</v>
      </c>
      <c r="N50" s="56">
        <v>7</v>
      </c>
      <c r="O50" s="54">
        <v>15</v>
      </c>
      <c r="P50" s="53">
        <f t="shared" si="0"/>
        <v>22</v>
      </c>
      <c r="Q50" s="54">
        <v>60</v>
      </c>
      <c r="R50" s="54">
        <v>17</v>
      </c>
      <c r="S50" s="53">
        <f t="shared" si="3"/>
        <v>78</v>
      </c>
      <c r="T50" s="54">
        <v>2</v>
      </c>
      <c r="U50" s="53">
        <f t="shared" si="4"/>
        <v>25</v>
      </c>
      <c r="V50" s="52">
        <f t="shared" si="5"/>
        <v>47</v>
      </c>
      <c r="W50" s="54">
        <v>0</v>
      </c>
      <c r="X50" s="55">
        <v>47</v>
      </c>
      <c r="Y50" s="54">
        <v>2</v>
      </c>
      <c r="Z50" s="55">
        <v>0</v>
      </c>
      <c r="AA50" s="54">
        <v>47</v>
      </c>
      <c r="AB50" s="55">
        <v>0</v>
      </c>
      <c r="AC50" s="57">
        <v>15878</v>
      </c>
      <c r="AD50" s="57">
        <v>0</v>
      </c>
      <c r="AE50" s="58">
        <v>9103</v>
      </c>
      <c r="AF50" s="57">
        <v>0</v>
      </c>
    </row>
    <row r="51" spans="1:32" ht="14.25">
      <c r="A51" s="52">
        <v>44</v>
      </c>
      <c r="B51" s="53"/>
      <c r="C51" s="52" t="s">
        <v>197</v>
      </c>
      <c r="D51" s="54">
        <v>4</v>
      </c>
      <c r="E51" s="55">
        <v>3</v>
      </c>
      <c r="F51" s="54">
        <v>1</v>
      </c>
      <c r="G51" s="54">
        <v>19</v>
      </c>
      <c r="H51" s="54">
        <v>15</v>
      </c>
      <c r="I51" s="53">
        <f t="shared" si="1"/>
        <v>27</v>
      </c>
      <c r="J51" s="54">
        <v>2</v>
      </c>
      <c r="K51" s="55">
        <v>3</v>
      </c>
      <c r="L51" s="54">
        <v>4</v>
      </c>
      <c r="M51" s="53">
        <f t="shared" si="2"/>
        <v>7</v>
      </c>
      <c r="N51" s="56">
        <v>3</v>
      </c>
      <c r="O51" s="54">
        <v>8</v>
      </c>
      <c r="P51" s="53">
        <f t="shared" si="0"/>
        <v>11</v>
      </c>
      <c r="Q51" s="54">
        <v>13</v>
      </c>
      <c r="R51" s="54">
        <v>7</v>
      </c>
      <c r="S51" s="53">
        <f t="shared" si="3"/>
        <v>20</v>
      </c>
      <c r="T51" s="54">
        <v>0</v>
      </c>
      <c r="U51" s="53">
        <f t="shared" si="4"/>
        <v>7</v>
      </c>
      <c r="V51" s="52">
        <f t="shared" si="5"/>
        <v>2</v>
      </c>
      <c r="W51" s="54">
        <v>0</v>
      </c>
      <c r="X51" s="55">
        <v>2</v>
      </c>
      <c r="Y51" s="54">
        <v>0</v>
      </c>
      <c r="Z51" s="55">
        <v>0</v>
      </c>
      <c r="AA51" s="54">
        <v>1</v>
      </c>
      <c r="AB51" s="55">
        <v>1</v>
      </c>
      <c r="AC51" s="57">
        <v>0</v>
      </c>
      <c r="AD51" s="57">
        <v>0</v>
      </c>
      <c r="AE51" s="58">
        <v>0</v>
      </c>
      <c r="AF51" s="57">
        <v>0</v>
      </c>
    </row>
    <row r="52" spans="1:32" ht="14.25">
      <c r="A52" s="52">
        <v>45</v>
      </c>
      <c r="B52" s="53"/>
      <c r="C52" s="52" t="s">
        <v>198</v>
      </c>
      <c r="D52" s="54">
        <v>4</v>
      </c>
      <c r="E52" s="55">
        <v>0</v>
      </c>
      <c r="F52" s="54">
        <v>1</v>
      </c>
      <c r="G52" s="54">
        <v>2</v>
      </c>
      <c r="H52" s="54">
        <v>2</v>
      </c>
      <c r="I52" s="53">
        <f t="shared" si="1"/>
        <v>7</v>
      </c>
      <c r="J52" s="54">
        <v>0</v>
      </c>
      <c r="K52" s="55">
        <v>0</v>
      </c>
      <c r="L52" s="54">
        <v>3</v>
      </c>
      <c r="M52" s="53">
        <f t="shared" si="2"/>
        <v>3</v>
      </c>
      <c r="N52" s="56">
        <v>1</v>
      </c>
      <c r="O52" s="54">
        <v>0</v>
      </c>
      <c r="P52" s="53">
        <f t="shared" si="0"/>
        <v>1</v>
      </c>
      <c r="Q52" s="54">
        <v>2</v>
      </c>
      <c r="R52" s="54">
        <v>2</v>
      </c>
      <c r="S52" s="53">
        <f t="shared" si="3"/>
        <v>4</v>
      </c>
      <c r="T52" s="54">
        <v>0</v>
      </c>
      <c r="U52" s="53">
        <f t="shared" si="4"/>
        <v>3</v>
      </c>
      <c r="V52" s="52">
        <f t="shared" si="5"/>
        <v>0</v>
      </c>
      <c r="W52" s="54">
        <v>0</v>
      </c>
      <c r="X52" s="55">
        <v>0</v>
      </c>
      <c r="Y52" s="54">
        <v>0</v>
      </c>
      <c r="Z52" s="55">
        <v>0</v>
      </c>
      <c r="AA52" s="54">
        <v>0</v>
      </c>
      <c r="AB52" s="55">
        <v>0</v>
      </c>
      <c r="AC52" s="57">
        <v>0</v>
      </c>
      <c r="AD52" s="57">
        <v>0</v>
      </c>
      <c r="AE52" s="58">
        <v>0</v>
      </c>
      <c r="AF52" s="57">
        <v>0</v>
      </c>
    </row>
    <row r="53" spans="1:32" ht="14.25">
      <c r="A53" s="52">
        <v>46</v>
      </c>
      <c r="B53" s="53">
        <v>12</v>
      </c>
      <c r="C53" s="52" t="s">
        <v>199</v>
      </c>
      <c r="D53" s="54">
        <v>6</v>
      </c>
      <c r="E53" s="55">
        <v>19</v>
      </c>
      <c r="F53" s="54">
        <v>0</v>
      </c>
      <c r="G53" s="54">
        <v>1</v>
      </c>
      <c r="H53" s="54">
        <v>1</v>
      </c>
      <c r="I53" s="53">
        <f t="shared" si="1"/>
        <v>26</v>
      </c>
      <c r="J53" s="54">
        <v>0</v>
      </c>
      <c r="K53" s="55">
        <v>5</v>
      </c>
      <c r="L53" s="54">
        <v>1</v>
      </c>
      <c r="M53" s="53">
        <f t="shared" si="2"/>
        <v>6</v>
      </c>
      <c r="N53" s="56">
        <v>5</v>
      </c>
      <c r="O53" s="54">
        <v>2</v>
      </c>
      <c r="P53" s="53">
        <f t="shared" si="0"/>
        <v>7</v>
      </c>
      <c r="Q53" s="54">
        <v>4</v>
      </c>
      <c r="R53" s="54">
        <v>9</v>
      </c>
      <c r="S53" s="53">
        <f t="shared" si="3"/>
        <v>13</v>
      </c>
      <c r="T53" s="54">
        <v>0</v>
      </c>
      <c r="U53" s="53">
        <f t="shared" si="4"/>
        <v>13</v>
      </c>
      <c r="V53" s="52">
        <f t="shared" si="5"/>
        <v>0</v>
      </c>
      <c r="W53" s="54">
        <v>0</v>
      </c>
      <c r="X53" s="55">
        <v>0</v>
      </c>
      <c r="Y53" s="54">
        <v>0</v>
      </c>
      <c r="Z53" s="55">
        <v>0</v>
      </c>
      <c r="AA53" s="54">
        <v>0</v>
      </c>
      <c r="AB53" s="55">
        <v>0</v>
      </c>
      <c r="AC53" s="57">
        <v>0</v>
      </c>
      <c r="AD53" s="57">
        <v>0</v>
      </c>
      <c r="AE53" s="58">
        <v>0</v>
      </c>
      <c r="AF53" s="57">
        <v>0</v>
      </c>
    </row>
    <row r="54" spans="1:32" ht="14.25">
      <c r="A54" s="52">
        <v>47</v>
      </c>
      <c r="B54" s="53"/>
      <c r="C54" s="52" t="s">
        <v>200</v>
      </c>
      <c r="D54" s="54">
        <v>0</v>
      </c>
      <c r="E54" s="55">
        <v>0</v>
      </c>
      <c r="F54" s="54">
        <v>0</v>
      </c>
      <c r="G54" s="54">
        <v>0</v>
      </c>
      <c r="H54" s="54">
        <v>0</v>
      </c>
      <c r="I54" s="53">
        <f t="shared" si="1"/>
        <v>0</v>
      </c>
      <c r="J54" s="54">
        <v>0</v>
      </c>
      <c r="K54" s="55">
        <v>0</v>
      </c>
      <c r="L54" s="54">
        <v>0</v>
      </c>
      <c r="M54" s="53">
        <f t="shared" si="2"/>
        <v>0</v>
      </c>
      <c r="N54" s="56">
        <v>0</v>
      </c>
      <c r="O54" s="54">
        <v>0</v>
      </c>
      <c r="P54" s="53">
        <f t="shared" si="0"/>
        <v>0</v>
      </c>
      <c r="Q54" s="54">
        <v>0</v>
      </c>
      <c r="R54" s="54">
        <v>0</v>
      </c>
      <c r="S54" s="53">
        <f t="shared" si="3"/>
        <v>0</v>
      </c>
      <c r="T54" s="54">
        <v>0</v>
      </c>
      <c r="U54" s="53">
        <f t="shared" si="4"/>
        <v>0</v>
      </c>
      <c r="V54" s="52">
        <f t="shared" si="5"/>
        <v>0</v>
      </c>
      <c r="W54" s="54">
        <v>0</v>
      </c>
      <c r="X54" s="55">
        <v>0</v>
      </c>
      <c r="Y54" s="54">
        <v>0</v>
      </c>
      <c r="Z54" s="55">
        <v>0</v>
      </c>
      <c r="AA54" s="54">
        <v>0</v>
      </c>
      <c r="AB54" s="55">
        <v>0</v>
      </c>
      <c r="AC54" s="57">
        <v>0</v>
      </c>
      <c r="AD54" s="57">
        <v>0</v>
      </c>
      <c r="AE54" s="58">
        <v>0</v>
      </c>
      <c r="AF54" s="57">
        <v>0</v>
      </c>
    </row>
    <row r="55" spans="1:32" ht="14.25">
      <c r="A55" s="52">
        <v>48</v>
      </c>
      <c r="B55" s="53"/>
      <c r="C55" s="60" t="s">
        <v>201</v>
      </c>
      <c r="D55" s="54">
        <v>0</v>
      </c>
      <c r="E55" s="55">
        <v>48</v>
      </c>
      <c r="F55" s="54">
        <v>0</v>
      </c>
      <c r="G55" s="54">
        <v>0</v>
      </c>
      <c r="H55" s="54">
        <v>1</v>
      </c>
      <c r="I55" s="53">
        <f t="shared" si="1"/>
        <v>48</v>
      </c>
      <c r="J55" s="54">
        <v>8</v>
      </c>
      <c r="K55" s="55">
        <v>8</v>
      </c>
      <c r="L55" s="54">
        <v>5</v>
      </c>
      <c r="M55" s="53">
        <f t="shared" si="2"/>
        <v>13</v>
      </c>
      <c r="N55" s="56">
        <v>2</v>
      </c>
      <c r="O55" s="54">
        <v>1</v>
      </c>
      <c r="P55" s="53">
        <f t="shared" si="0"/>
        <v>3</v>
      </c>
      <c r="Q55" s="54">
        <v>14</v>
      </c>
      <c r="R55" s="54">
        <v>8</v>
      </c>
      <c r="S55" s="53">
        <f t="shared" si="3"/>
        <v>24</v>
      </c>
      <c r="T55" s="54">
        <v>1</v>
      </c>
      <c r="U55" s="53">
        <f t="shared" si="4"/>
        <v>23</v>
      </c>
      <c r="V55" s="52">
        <f t="shared" si="5"/>
        <v>9</v>
      </c>
      <c r="W55" s="54">
        <v>0</v>
      </c>
      <c r="X55" s="55">
        <v>9</v>
      </c>
      <c r="Y55" s="54">
        <v>0</v>
      </c>
      <c r="Z55" s="55">
        <v>0</v>
      </c>
      <c r="AA55" s="54">
        <v>9</v>
      </c>
      <c r="AB55" s="55">
        <v>0</v>
      </c>
      <c r="AC55" s="57">
        <v>220197</v>
      </c>
      <c r="AD55" s="57">
        <v>0</v>
      </c>
      <c r="AE55" s="58">
        <v>197</v>
      </c>
      <c r="AF55" s="57">
        <v>0</v>
      </c>
    </row>
    <row r="56" spans="1:32" ht="14.25">
      <c r="A56" s="52">
        <v>49</v>
      </c>
      <c r="B56" s="53">
        <v>14</v>
      </c>
      <c r="C56" s="52" t="s">
        <v>202</v>
      </c>
      <c r="D56" s="54">
        <v>0</v>
      </c>
      <c r="E56" s="55">
        <v>0</v>
      </c>
      <c r="F56" s="54">
        <v>0</v>
      </c>
      <c r="G56" s="54">
        <v>0</v>
      </c>
      <c r="H56" s="54">
        <v>0</v>
      </c>
      <c r="I56" s="53">
        <f t="shared" si="1"/>
        <v>0</v>
      </c>
      <c r="J56" s="54">
        <v>0</v>
      </c>
      <c r="K56" s="55">
        <v>0</v>
      </c>
      <c r="L56" s="54">
        <v>0</v>
      </c>
      <c r="M56" s="53">
        <f t="shared" si="2"/>
        <v>0</v>
      </c>
      <c r="N56" s="56">
        <v>0</v>
      </c>
      <c r="O56" s="54">
        <v>0</v>
      </c>
      <c r="P56" s="53">
        <f t="shared" si="0"/>
        <v>0</v>
      </c>
      <c r="Q56" s="54">
        <v>0</v>
      </c>
      <c r="R56" s="54">
        <v>0</v>
      </c>
      <c r="S56" s="53">
        <f t="shared" si="3"/>
        <v>0</v>
      </c>
      <c r="T56" s="54">
        <v>0</v>
      </c>
      <c r="U56" s="53">
        <f t="shared" si="4"/>
        <v>0</v>
      </c>
      <c r="V56" s="52">
        <f t="shared" si="5"/>
        <v>0</v>
      </c>
      <c r="W56" s="54">
        <v>0</v>
      </c>
      <c r="X56" s="55">
        <v>0</v>
      </c>
      <c r="Y56" s="54">
        <v>0</v>
      </c>
      <c r="Z56" s="55">
        <v>0</v>
      </c>
      <c r="AA56" s="54">
        <v>0</v>
      </c>
      <c r="AB56" s="55">
        <v>0</v>
      </c>
      <c r="AC56" s="57">
        <v>0</v>
      </c>
      <c r="AD56" s="57">
        <v>0</v>
      </c>
      <c r="AE56" s="58">
        <v>0</v>
      </c>
      <c r="AF56" s="57">
        <v>0</v>
      </c>
    </row>
    <row r="57" spans="1:32" ht="14.25">
      <c r="A57" s="52">
        <v>50</v>
      </c>
      <c r="B57" s="53"/>
      <c r="C57" s="52" t="s">
        <v>203</v>
      </c>
      <c r="D57" s="54">
        <v>0</v>
      </c>
      <c r="E57" s="55">
        <v>0</v>
      </c>
      <c r="F57" s="54">
        <v>0</v>
      </c>
      <c r="G57" s="54">
        <v>0</v>
      </c>
      <c r="H57" s="54">
        <v>0</v>
      </c>
      <c r="I57" s="53">
        <f t="shared" si="1"/>
        <v>0</v>
      </c>
      <c r="J57" s="54">
        <v>0</v>
      </c>
      <c r="K57" s="55">
        <v>0</v>
      </c>
      <c r="L57" s="61">
        <v>0</v>
      </c>
      <c r="M57" s="53">
        <f t="shared" si="2"/>
        <v>0</v>
      </c>
      <c r="N57" s="56">
        <v>0</v>
      </c>
      <c r="O57" s="54">
        <v>0</v>
      </c>
      <c r="P57" s="53">
        <f t="shared" si="0"/>
        <v>0</v>
      </c>
      <c r="Q57" s="54">
        <v>0</v>
      </c>
      <c r="R57" s="54">
        <v>0</v>
      </c>
      <c r="S57" s="53">
        <f t="shared" si="3"/>
        <v>0</v>
      </c>
      <c r="T57" s="54">
        <v>0</v>
      </c>
      <c r="U57" s="53">
        <f t="shared" si="4"/>
        <v>0</v>
      </c>
      <c r="V57" s="52">
        <f t="shared" si="5"/>
        <v>0</v>
      </c>
      <c r="W57" s="54">
        <v>0</v>
      </c>
      <c r="X57" s="55">
        <v>0</v>
      </c>
      <c r="Y57" s="54">
        <v>0</v>
      </c>
      <c r="Z57" s="55">
        <v>0</v>
      </c>
      <c r="AA57" s="54">
        <v>0</v>
      </c>
      <c r="AB57" s="55">
        <v>0</v>
      </c>
      <c r="AC57" s="57">
        <v>0</v>
      </c>
      <c r="AD57" s="57">
        <v>0</v>
      </c>
      <c r="AE57" s="58">
        <v>0</v>
      </c>
      <c r="AF57" s="57">
        <v>0</v>
      </c>
    </row>
    <row r="58" spans="1:32" ht="14.25">
      <c r="A58" s="62">
        <v>51</v>
      </c>
      <c r="B58" s="63"/>
      <c r="C58" s="64" t="s">
        <v>204</v>
      </c>
      <c r="D58" s="63">
        <f aca="true" t="shared" si="6" ref="D58:U58">SUM(D8:D57)</f>
        <v>2376</v>
      </c>
      <c r="E58" s="63">
        <f t="shared" si="6"/>
        <v>1415</v>
      </c>
      <c r="F58" s="63">
        <f t="shared" si="6"/>
        <v>224</v>
      </c>
      <c r="G58" s="63">
        <f>SUM(G8:G57)</f>
        <v>4397</v>
      </c>
      <c r="H58" s="63">
        <f>SUM(H8:H57)</f>
        <v>3880</v>
      </c>
      <c r="I58" s="63">
        <f t="shared" si="6"/>
        <v>8412</v>
      </c>
      <c r="J58" s="63">
        <f t="shared" si="6"/>
        <v>1598</v>
      </c>
      <c r="K58" s="63">
        <f t="shared" si="6"/>
        <v>745</v>
      </c>
      <c r="L58" s="63">
        <f t="shared" si="6"/>
        <v>1854</v>
      </c>
      <c r="M58" s="63">
        <f t="shared" si="6"/>
        <v>2599</v>
      </c>
      <c r="N58" s="63">
        <f>SUM(N8:N57)</f>
        <v>531</v>
      </c>
      <c r="O58" s="63">
        <f>SUM(O8:O57)</f>
        <v>1645</v>
      </c>
      <c r="P58" s="63">
        <f t="shared" si="6"/>
        <v>2176</v>
      </c>
      <c r="Q58" s="63">
        <f t="shared" si="6"/>
        <v>4783</v>
      </c>
      <c r="R58" s="63">
        <f t="shared" si="6"/>
        <v>1511</v>
      </c>
      <c r="S58" s="63">
        <f t="shared" si="6"/>
        <v>6373</v>
      </c>
      <c r="T58" s="63">
        <f t="shared" si="6"/>
        <v>105</v>
      </c>
      <c r="U58" s="63">
        <f t="shared" si="6"/>
        <v>1934</v>
      </c>
      <c r="V58" s="63">
        <f aca="true" t="shared" si="7" ref="V58:AB58">SUM(V8:V57)</f>
        <v>2823</v>
      </c>
      <c r="W58" s="63">
        <f t="shared" si="7"/>
        <v>73</v>
      </c>
      <c r="X58" s="63">
        <f t="shared" si="7"/>
        <v>2711</v>
      </c>
      <c r="Y58" s="63">
        <f t="shared" si="7"/>
        <v>315</v>
      </c>
      <c r="Z58" s="63">
        <f t="shared" si="7"/>
        <v>58</v>
      </c>
      <c r="AA58" s="63">
        <f t="shared" si="7"/>
        <v>2716</v>
      </c>
      <c r="AB58" s="63">
        <f t="shared" si="7"/>
        <v>49</v>
      </c>
      <c r="AC58" s="65">
        <f>SUM(AC8:AC57)</f>
        <v>73861230.43</v>
      </c>
      <c r="AD58" s="65">
        <f>SUM(AD8:AD57)</f>
        <v>86633</v>
      </c>
      <c r="AE58" s="65">
        <f>SUM(AE8:AE57)</f>
        <v>446857.9</v>
      </c>
      <c r="AF58" s="65">
        <f>SUM(AF8:AF57)</f>
        <v>2000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G3" sqref="G3"/>
    </sheetView>
  </sheetViews>
  <sheetFormatPr defaultColWidth="9.00390625" defaultRowHeight="12.75"/>
  <cols>
    <col min="1" max="1" width="5.00390625" style="52" customWidth="1"/>
    <col min="2" max="2" width="16.25390625" style="52" customWidth="1"/>
    <col min="3" max="3" width="18.625" style="52" customWidth="1"/>
    <col min="4" max="4" width="18.75390625" style="52" customWidth="1"/>
    <col min="5" max="5" width="18.25390625" style="52" customWidth="1"/>
    <col min="6" max="6" width="21.25390625" style="52" customWidth="1"/>
  </cols>
  <sheetData>
    <row r="1" spans="1:6" s="74" customFormat="1" ht="15">
      <c r="A1" s="73"/>
      <c r="B1" s="84" t="s">
        <v>205</v>
      </c>
      <c r="C1" s="85" t="s">
        <v>206</v>
      </c>
      <c r="D1" s="85" t="s">
        <v>207</v>
      </c>
      <c r="E1" s="86" t="s">
        <v>208</v>
      </c>
      <c r="F1" s="87"/>
    </row>
    <row r="2" spans="1:6" s="74" customFormat="1" ht="15">
      <c r="A2" s="73"/>
      <c r="B2" s="88"/>
      <c r="C2" s="48" t="s">
        <v>209</v>
      </c>
      <c r="D2" s="48" t="s">
        <v>210</v>
      </c>
      <c r="E2" s="42" t="s">
        <v>211</v>
      </c>
      <c r="F2" s="76" t="s">
        <v>212</v>
      </c>
    </row>
    <row r="3" spans="1:6" s="74" customFormat="1" ht="15.75" thickBot="1">
      <c r="A3" s="73"/>
      <c r="B3" s="100"/>
      <c r="C3" s="101" t="s">
        <v>213</v>
      </c>
      <c r="D3" s="101" t="s">
        <v>214</v>
      </c>
      <c r="E3" s="78" t="s">
        <v>215</v>
      </c>
      <c r="F3" s="79" t="s">
        <v>216</v>
      </c>
    </row>
    <row r="4" spans="1:6" ht="14.25">
      <c r="A4" s="52">
        <v>1</v>
      </c>
      <c r="B4" s="95" t="s">
        <v>217</v>
      </c>
      <c r="C4" s="96">
        <v>83</v>
      </c>
      <c r="D4" s="97">
        <v>7.833333333333333</v>
      </c>
      <c r="E4" s="98">
        <f aca="true" t="shared" si="0" ref="E4:E32">C4/D4</f>
        <v>10.595744680851064</v>
      </c>
      <c r="F4" s="99">
        <f aca="true" t="shared" si="1" ref="F4:F32">E4/12</f>
        <v>0.8829787234042553</v>
      </c>
    </row>
    <row r="5" spans="1:6" ht="14.25">
      <c r="A5" s="52">
        <v>2</v>
      </c>
      <c r="B5" s="70" t="s">
        <v>218</v>
      </c>
      <c r="C5" s="67">
        <v>25</v>
      </c>
      <c r="D5" s="68">
        <v>2.5833333333333335</v>
      </c>
      <c r="E5" s="69">
        <f t="shared" si="0"/>
        <v>9.67741935483871</v>
      </c>
      <c r="F5" s="90">
        <f t="shared" si="1"/>
        <v>0.8064516129032259</v>
      </c>
    </row>
    <row r="6" spans="1:6" ht="14.25">
      <c r="A6" s="52">
        <v>3</v>
      </c>
      <c r="B6" s="70" t="s">
        <v>219</v>
      </c>
      <c r="C6" s="67">
        <v>56</v>
      </c>
      <c r="D6" s="68">
        <v>6.083333333333333</v>
      </c>
      <c r="E6" s="69">
        <f t="shared" si="0"/>
        <v>9.205479452054796</v>
      </c>
      <c r="F6" s="90">
        <f t="shared" si="1"/>
        <v>0.767123287671233</v>
      </c>
    </row>
    <row r="7" spans="1:6" ht="14.25">
      <c r="A7" s="52">
        <v>4</v>
      </c>
      <c r="B7" s="70" t="s">
        <v>220</v>
      </c>
      <c r="C7" s="67">
        <v>112</v>
      </c>
      <c r="D7" s="68">
        <v>14.583333333333334</v>
      </c>
      <c r="E7" s="69">
        <f t="shared" si="0"/>
        <v>7.68</v>
      </c>
      <c r="F7" s="90">
        <f t="shared" si="1"/>
        <v>0.64</v>
      </c>
    </row>
    <row r="8" spans="1:6" ht="14.25">
      <c r="A8" s="52">
        <v>5</v>
      </c>
      <c r="B8" s="70" t="s">
        <v>221</v>
      </c>
      <c r="C8" s="67">
        <v>509</v>
      </c>
      <c r="D8" s="68">
        <v>70.75</v>
      </c>
      <c r="E8" s="69">
        <f t="shared" si="0"/>
        <v>7.19434628975265</v>
      </c>
      <c r="F8" s="90">
        <f t="shared" si="1"/>
        <v>0.5995288574793874</v>
      </c>
    </row>
    <row r="9" spans="1:6" ht="14.25">
      <c r="A9" s="52">
        <v>6</v>
      </c>
      <c r="B9" s="70" t="s">
        <v>222</v>
      </c>
      <c r="C9" s="67">
        <v>88</v>
      </c>
      <c r="D9" s="68">
        <v>12.833333333333334</v>
      </c>
      <c r="E9" s="69">
        <f t="shared" si="0"/>
        <v>6.857142857142857</v>
      </c>
      <c r="F9" s="90">
        <f t="shared" si="1"/>
        <v>0.5714285714285714</v>
      </c>
    </row>
    <row r="10" spans="1:6" ht="14.25">
      <c r="A10" s="52">
        <v>7</v>
      </c>
      <c r="B10" s="70" t="s">
        <v>223</v>
      </c>
      <c r="C10" s="67">
        <v>24</v>
      </c>
      <c r="D10" s="68">
        <v>3.5</v>
      </c>
      <c r="E10" s="69">
        <f t="shared" si="0"/>
        <v>6.857142857142857</v>
      </c>
      <c r="F10" s="90">
        <f t="shared" si="1"/>
        <v>0.5714285714285714</v>
      </c>
    </row>
    <row r="11" spans="1:6" ht="14.25">
      <c r="A11" s="52">
        <v>8</v>
      </c>
      <c r="B11" s="70" t="s">
        <v>224</v>
      </c>
      <c r="C11" s="67">
        <v>47</v>
      </c>
      <c r="D11" s="68">
        <v>7.166666666666667</v>
      </c>
      <c r="E11" s="69">
        <f t="shared" si="0"/>
        <v>6.558139534883721</v>
      </c>
      <c r="F11" s="90">
        <f t="shared" si="1"/>
        <v>0.5465116279069767</v>
      </c>
    </row>
    <row r="12" spans="1:6" ht="14.25">
      <c r="A12" s="52">
        <v>9</v>
      </c>
      <c r="B12" s="70" t="s">
        <v>225</v>
      </c>
      <c r="C12" s="67">
        <v>17</v>
      </c>
      <c r="D12" s="68">
        <v>3.1666666666666665</v>
      </c>
      <c r="E12" s="69">
        <f t="shared" si="0"/>
        <v>5.368421052631579</v>
      </c>
      <c r="F12" s="90">
        <f t="shared" si="1"/>
        <v>0.4473684210526316</v>
      </c>
    </row>
    <row r="13" spans="1:6" ht="14.25">
      <c r="A13" s="52">
        <v>10</v>
      </c>
      <c r="B13" s="70" t="s">
        <v>226</v>
      </c>
      <c r="C13" s="67">
        <v>25</v>
      </c>
      <c r="D13" s="68">
        <v>4.916666666666667</v>
      </c>
      <c r="E13" s="69">
        <f t="shared" si="0"/>
        <v>5.084745762711864</v>
      </c>
      <c r="F13" s="90">
        <f t="shared" si="1"/>
        <v>0.423728813559322</v>
      </c>
    </row>
    <row r="14" spans="1:6" ht="14.25">
      <c r="A14" s="52">
        <v>11</v>
      </c>
      <c r="B14" s="70" t="s">
        <v>227</v>
      </c>
      <c r="C14" s="67">
        <v>13</v>
      </c>
      <c r="D14" s="68">
        <v>2.9166666666666665</v>
      </c>
      <c r="E14" s="69">
        <f t="shared" si="0"/>
        <v>4.457142857142857</v>
      </c>
      <c r="F14" s="90">
        <f t="shared" si="1"/>
        <v>0.37142857142857144</v>
      </c>
    </row>
    <row r="15" spans="1:6" ht="14.25">
      <c r="A15" s="52">
        <v>12</v>
      </c>
      <c r="B15" s="70" t="s">
        <v>228</v>
      </c>
      <c r="C15" s="67">
        <v>14</v>
      </c>
      <c r="D15" s="68">
        <v>3.3333333333333335</v>
      </c>
      <c r="E15" s="69">
        <f t="shared" si="0"/>
        <v>4.2</v>
      </c>
      <c r="F15" s="90">
        <f t="shared" si="1"/>
        <v>0.35000000000000003</v>
      </c>
    </row>
    <row r="16" spans="1:6" ht="14.25">
      <c r="A16" s="52">
        <v>13</v>
      </c>
      <c r="B16" s="70" t="s">
        <v>229</v>
      </c>
      <c r="C16" s="67">
        <v>38</v>
      </c>
      <c r="D16" s="68">
        <v>9.083333333333334</v>
      </c>
      <c r="E16" s="69">
        <f t="shared" si="0"/>
        <v>4.18348623853211</v>
      </c>
      <c r="F16" s="90">
        <f t="shared" si="1"/>
        <v>0.34862385321100914</v>
      </c>
    </row>
    <row r="17" spans="1:6" ht="14.25">
      <c r="A17" s="52">
        <v>14</v>
      </c>
      <c r="B17" s="70" t="s">
        <v>230</v>
      </c>
      <c r="C17" s="67">
        <v>30</v>
      </c>
      <c r="D17" s="68">
        <v>7.5</v>
      </c>
      <c r="E17" s="69">
        <f t="shared" si="0"/>
        <v>4</v>
      </c>
      <c r="F17" s="90">
        <f t="shared" si="1"/>
        <v>0.3333333333333333</v>
      </c>
    </row>
    <row r="18" spans="1:6" ht="14.25">
      <c r="A18" s="52">
        <v>15</v>
      </c>
      <c r="B18" s="70" t="s">
        <v>231</v>
      </c>
      <c r="C18" s="67">
        <v>17</v>
      </c>
      <c r="D18" s="68">
        <v>4.333333333333333</v>
      </c>
      <c r="E18" s="69">
        <f t="shared" si="0"/>
        <v>3.9230769230769234</v>
      </c>
      <c r="F18" s="90">
        <f t="shared" si="1"/>
        <v>0.3269230769230769</v>
      </c>
    </row>
    <row r="19" spans="1:6" ht="14.25">
      <c r="A19" s="52">
        <v>16</v>
      </c>
      <c r="B19" s="70" t="s">
        <v>232</v>
      </c>
      <c r="C19" s="67">
        <v>58</v>
      </c>
      <c r="D19" s="68">
        <v>14.833333333333334</v>
      </c>
      <c r="E19" s="69">
        <f t="shared" si="0"/>
        <v>3.9101123595505616</v>
      </c>
      <c r="F19" s="90">
        <f t="shared" si="1"/>
        <v>0.32584269662921345</v>
      </c>
    </row>
    <row r="20" spans="1:6" ht="14.25">
      <c r="A20" s="52">
        <v>17</v>
      </c>
      <c r="B20" s="70" t="s">
        <v>233</v>
      </c>
      <c r="C20" s="67">
        <v>45</v>
      </c>
      <c r="D20" s="68">
        <v>11.75</v>
      </c>
      <c r="E20" s="69">
        <f t="shared" si="0"/>
        <v>3.8297872340425534</v>
      </c>
      <c r="F20" s="90">
        <f t="shared" si="1"/>
        <v>0.3191489361702128</v>
      </c>
    </row>
    <row r="21" spans="1:6" ht="14.25">
      <c r="A21" s="52">
        <v>18</v>
      </c>
      <c r="B21" s="70" t="s">
        <v>234</v>
      </c>
      <c r="C21" s="67">
        <v>46</v>
      </c>
      <c r="D21" s="68">
        <v>12.166666666666666</v>
      </c>
      <c r="E21" s="69">
        <f t="shared" si="0"/>
        <v>3.780821917808219</v>
      </c>
      <c r="F21" s="90">
        <f t="shared" si="1"/>
        <v>0.3150684931506849</v>
      </c>
    </row>
    <row r="22" spans="1:6" ht="14.25">
      <c r="A22" s="52">
        <v>19</v>
      </c>
      <c r="B22" s="70" t="s">
        <v>235</v>
      </c>
      <c r="C22" s="67">
        <v>19</v>
      </c>
      <c r="D22" s="68">
        <v>5.333333333333333</v>
      </c>
      <c r="E22" s="69">
        <f t="shared" si="0"/>
        <v>3.5625</v>
      </c>
      <c r="F22" s="90">
        <f t="shared" si="1"/>
        <v>0.296875</v>
      </c>
    </row>
    <row r="23" spans="1:6" ht="14.25">
      <c r="A23" s="52">
        <v>20</v>
      </c>
      <c r="B23" s="70" t="s">
        <v>236</v>
      </c>
      <c r="C23" s="67">
        <v>14</v>
      </c>
      <c r="D23" s="68">
        <v>4.416666666666667</v>
      </c>
      <c r="E23" s="69">
        <f t="shared" si="0"/>
        <v>3.1698113207547167</v>
      </c>
      <c r="F23" s="90">
        <f t="shared" si="1"/>
        <v>0.2641509433962264</v>
      </c>
    </row>
    <row r="24" spans="1:6" ht="14.25">
      <c r="A24" s="52">
        <v>21</v>
      </c>
      <c r="B24" s="70" t="s">
        <v>237</v>
      </c>
      <c r="C24" s="67">
        <v>18</v>
      </c>
      <c r="D24" s="68">
        <v>7</v>
      </c>
      <c r="E24" s="69">
        <f t="shared" si="0"/>
        <v>2.5714285714285716</v>
      </c>
      <c r="F24" s="90">
        <f t="shared" si="1"/>
        <v>0.2142857142857143</v>
      </c>
    </row>
    <row r="25" spans="1:6" ht="14.25">
      <c r="A25" s="52">
        <v>22</v>
      </c>
      <c r="B25" s="71" t="s">
        <v>238</v>
      </c>
      <c r="C25" s="67">
        <v>27</v>
      </c>
      <c r="D25" s="68">
        <v>11.666666666666666</v>
      </c>
      <c r="E25" s="69">
        <f t="shared" si="0"/>
        <v>2.3142857142857145</v>
      </c>
      <c r="F25" s="90">
        <f t="shared" si="1"/>
        <v>0.19285714285714287</v>
      </c>
    </row>
    <row r="26" spans="1:6" ht="14.25">
      <c r="A26" s="52">
        <v>23</v>
      </c>
      <c r="B26" s="70" t="s">
        <v>239</v>
      </c>
      <c r="C26" s="67">
        <v>34</v>
      </c>
      <c r="D26" s="68">
        <v>15.833333333333334</v>
      </c>
      <c r="E26" s="69">
        <f t="shared" si="0"/>
        <v>2.1473684210526316</v>
      </c>
      <c r="F26" s="90">
        <f t="shared" si="1"/>
        <v>0.17894736842105263</v>
      </c>
    </row>
    <row r="27" spans="1:6" ht="14.25">
      <c r="A27" s="52">
        <v>24</v>
      </c>
      <c r="B27" s="70" t="s">
        <v>240</v>
      </c>
      <c r="C27" s="67">
        <v>84</v>
      </c>
      <c r="D27" s="68">
        <v>39.5</v>
      </c>
      <c r="E27" s="69">
        <f t="shared" si="0"/>
        <v>2.1265822784810124</v>
      </c>
      <c r="F27" s="90">
        <f t="shared" si="1"/>
        <v>0.1772151898734177</v>
      </c>
    </row>
    <row r="28" spans="1:6" ht="14.25">
      <c r="A28" s="52">
        <v>25</v>
      </c>
      <c r="B28" s="70" t="s">
        <v>241</v>
      </c>
      <c r="C28" s="67">
        <v>21</v>
      </c>
      <c r="D28" s="68">
        <v>10.333333333333334</v>
      </c>
      <c r="E28" s="69">
        <f t="shared" si="0"/>
        <v>2.032258064516129</v>
      </c>
      <c r="F28" s="90">
        <f t="shared" si="1"/>
        <v>0.1693548387096774</v>
      </c>
    </row>
    <row r="29" spans="1:6" ht="14.25">
      <c r="A29" s="52">
        <v>26</v>
      </c>
      <c r="B29" s="70" t="s">
        <v>242</v>
      </c>
      <c r="C29" s="67">
        <v>17</v>
      </c>
      <c r="D29" s="68">
        <v>8.5</v>
      </c>
      <c r="E29" s="69">
        <f t="shared" si="0"/>
        <v>2</v>
      </c>
      <c r="F29" s="90">
        <f t="shared" si="1"/>
        <v>0.16666666666666666</v>
      </c>
    </row>
    <row r="30" spans="1:6" ht="14.25">
      <c r="A30" s="52">
        <v>27</v>
      </c>
      <c r="B30" s="70" t="s">
        <v>243</v>
      </c>
      <c r="C30" s="67">
        <v>14</v>
      </c>
      <c r="D30" s="68">
        <v>9.166666666666666</v>
      </c>
      <c r="E30" s="69">
        <f t="shared" si="0"/>
        <v>1.5272727272727273</v>
      </c>
      <c r="F30" s="90">
        <f t="shared" si="1"/>
        <v>0.1272727272727273</v>
      </c>
    </row>
    <row r="31" spans="1:6" ht="15" thickBot="1">
      <c r="A31" s="52">
        <v>28</v>
      </c>
      <c r="B31" s="91" t="s">
        <v>244</v>
      </c>
      <c r="C31" s="92">
        <v>15</v>
      </c>
      <c r="D31" s="93">
        <v>11.083333333333334</v>
      </c>
      <c r="E31" s="72">
        <f t="shared" si="0"/>
        <v>1.3533834586466165</v>
      </c>
      <c r="F31" s="94">
        <f t="shared" si="1"/>
        <v>0.11278195488721804</v>
      </c>
    </row>
    <row r="32" spans="2:6" ht="15" thickBot="1">
      <c r="B32" s="80" t="s">
        <v>245</v>
      </c>
      <c r="C32" s="81">
        <f>SUM(C4:C31)</f>
        <v>1510</v>
      </c>
      <c r="D32" s="82">
        <f>SUM(D4:D31)</f>
        <v>322.1666666666667</v>
      </c>
      <c r="E32" s="83">
        <f t="shared" si="0"/>
        <v>4.687015002586652</v>
      </c>
      <c r="F32" s="83">
        <f t="shared" si="1"/>
        <v>0.3905845835488877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H6" sqref="H6"/>
    </sheetView>
  </sheetViews>
  <sheetFormatPr defaultColWidth="9.00390625" defaultRowHeight="12.75"/>
  <cols>
    <col min="1" max="1" width="5.125" style="52" customWidth="1"/>
    <col min="2" max="2" width="15.625" style="52" customWidth="1"/>
    <col min="3" max="3" width="24.75390625" style="52" customWidth="1"/>
    <col min="4" max="4" width="19.00390625" style="52" customWidth="1"/>
    <col min="5" max="5" width="15.875" style="52" customWidth="1"/>
    <col min="6" max="6" width="17.125" style="52" customWidth="1"/>
  </cols>
  <sheetData>
    <row r="1" spans="2:6" ht="14.25">
      <c r="B1" s="102" t="s">
        <v>205</v>
      </c>
      <c r="C1" s="103" t="s">
        <v>246</v>
      </c>
      <c r="D1" s="103" t="s">
        <v>207</v>
      </c>
      <c r="E1" s="104" t="s">
        <v>247</v>
      </c>
      <c r="F1" s="105"/>
    </row>
    <row r="2" spans="2:6" ht="14.25">
      <c r="B2" s="106"/>
      <c r="C2" s="107" t="s">
        <v>248</v>
      </c>
      <c r="D2" s="107" t="s">
        <v>249</v>
      </c>
      <c r="E2" s="108" t="s">
        <v>250</v>
      </c>
      <c r="F2" s="109" t="s">
        <v>251</v>
      </c>
    </row>
    <row r="3" spans="2:6" ht="15" thickBot="1">
      <c r="B3" s="110"/>
      <c r="C3" s="110" t="s">
        <v>252</v>
      </c>
      <c r="D3" s="110" t="s">
        <v>253</v>
      </c>
      <c r="E3" s="111" t="s">
        <v>254</v>
      </c>
      <c r="F3" s="66" t="s">
        <v>216</v>
      </c>
    </row>
    <row r="4" spans="1:6" ht="14.25">
      <c r="A4" s="52">
        <v>1</v>
      </c>
      <c r="B4" s="112" t="s">
        <v>218</v>
      </c>
      <c r="C4" s="116">
        <v>194</v>
      </c>
      <c r="D4" s="117">
        <v>2.5833333333333335</v>
      </c>
      <c r="E4" s="118">
        <f aca="true" t="shared" si="0" ref="E4:E32">C4/D4</f>
        <v>75.09677419354838</v>
      </c>
      <c r="F4" s="119">
        <f aca="true" t="shared" si="1" ref="F4:F32">E4/12</f>
        <v>6.258064516129032</v>
      </c>
    </row>
    <row r="5" spans="1:6" ht="14.25">
      <c r="A5" s="52">
        <v>2</v>
      </c>
      <c r="B5" s="113" t="s">
        <v>223</v>
      </c>
      <c r="C5" s="67">
        <v>175</v>
      </c>
      <c r="D5" s="68">
        <v>3.5</v>
      </c>
      <c r="E5" s="69">
        <f t="shared" si="0"/>
        <v>50</v>
      </c>
      <c r="F5" s="90">
        <f t="shared" si="1"/>
        <v>4.166666666666667</v>
      </c>
    </row>
    <row r="6" spans="1:6" ht="14.25">
      <c r="A6" s="52">
        <v>3</v>
      </c>
      <c r="B6" s="113" t="s">
        <v>217</v>
      </c>
      <c r="C6" s="67">
        <v>350</v>
      </c>
      <c r="D6" s="68">
        <v>7.833333333333333</v>
      </c>
      <c r="E6" s="69">
        <f t="shared" si="0"/>
        <v>44.68085106382979</v>
      </c>
      <c r="F6" s="90">
        <f t="shared" si="1"/>
        <v>3.7234042553191493</v>
      </c>
    </row>
    <row r="7" spans="1:6" ht="14.25">
      <c r="A7" s="52">
        <v>4</v>
      </c>
      <c r="B7" s="113" t="s">
        <v>219</v>
      </c>
      <c r="C7" s="67">
        <v>243</v>
      </c>
      <c r="D7" s="68">
        <v>6.083333333333333</v>
      </c>
      <c r="E7" s="69">
        <f t="shared" si="0"/>
        <v>39.945205479452056</v>
      </c>
      <c r="F7" s="90">
        <f t="shared" si="1"/>
        <v>3.328767123287671</v>
      </c>
    </row>
    <row r="8" spans="1:6" ht="14.25">
      <c r="A8" s="52">
        <v>5</v>
      </c>
      <c r="B8" s="114" t="s">
        <v>222</v>
      </c>
      <c r="C8" s="67">
        <v>402</v>
      </c>
      <c r="D8" s="68">
        <v>12.833333333333334</v>
      </c>
      <c r="E8" s="69">
        <f t="shared" si="0"/>
        <v>31.324675324675322</v>
      </c>
      <c r="F8" s="90">
        <f t="shared" si="1"/>
        <v>2.61038961038961</v>
      </c>
    </row>
    <row r="9" spans="1:6" ht="14.25">
      <c r="A9" s="52">
        <v>6</v>
      </c>
      <c r="B9" s="113" t="s">
        <v>224</v>
      </c>
      <c r="C9" s="67">
        <v>216</v>
      </c>
      <c r="D9" s="68">
        <v>7.166666666666667</v>
      </c>
      <c r="E9" s="69">
        <f t="shared" si="0"/>
        <v>30.13953488372093</v>
      </c>
      <c r="F9" s="90">
        <f t="shared" si="1"/>
        <v>2.511627906976744</v>
      </c>
    </row>
    <row r="10" spans="1:6" ht="14.25">
      <c r="A10" s="52">
        <v>7</v>
      </c>
      <c r="B10" s="113" t="s">
        <v>220</v>
      </c>
      <c r="C10" s="67">
        <v>375</v>
      </c>
      <c r="D10" s="68">
        <v>14.583333333333334</v>
      </c>
      <c r="E10" s="69">
        <f t="shared" si="0"/>
        <v>25.71428571428571</v>
      </c>
      <c r="F10" s="90">
        <f t="shared" si="1"/>
        <v>2.142857142857143</v>
      </c>
    </row>
    <row r="11" spans="1:6" ht="14.25">
      <c r="A11" s="52">
        <v>8</v>
      </c>
      <c r="B11" s="113" t="s">
        <v>238</v>
      </c>
      <c r="C11" s="67">
        <v>286</v>
      </c>
      <c r="D11" s="68">
        <v>11.666666666666666</v>
      </c>
      <c r="E11" s="69">
        <f t="shared" si="0"/>
        <v>24.514285714285716</v>
      </c>
      <c r="F11" s="90">
        <f t="shared" si="1"/>
        <v>2.042857142857143</v>
      </c>
    </row>
    <row r="12" spans="1:6" ht="14.25">
      <c r="A12" s="52">
        <v>9</v>
      </c>
      <c r="B12" s="113" t="s">
        <v>221</v>
      </c>
      <c r="C12" s="67">
        <v>1531</v>
      </c>
      <c r="D12" s="68">
        <v>70.75</v>
      </c>
      <c r="E12" s="69">
        <f t="shared" si="0"/>
        <v>21.63957597173145</v>
      </c>
      <c r="F12" s="90">
        <f t="shared" si="1"/>
        <v>1.8032979976442876</v>
      </c>
    </row>
    <row r="13" spans="1:6" ht="14.25">
      <c r="A13" s="52">
        <v>10</v>
      </c>
      <c r="B13" s="113" t="s">
        <v>225</v>
      </c>
      <c r="C13" s="67">
        <v>67</v>
      </c>
      <c r="D13" s="68">
        <v>3.1666666666666665</v>
      </c>
      <c r="E13" s="69">
        <f t="shared" si="0"/>
        <v>21.157894736842106</v>
      </c>
      <c r="F13" s="90">
        <f t="shared" si="1"/>
        <v>1.7631578947368423</v>
      </c>
    </row>
    <row r="14" spans="1:6" ht="14.25">
      <c r="A14" s="52">
        <v>11</v>
      </c>
      <c r="B14" s="113" t="s">
        <v>244</v>
      </c>
      <c r="C14" s="67">
        <v>231</v>
      </c>
      <c r="D14" s="68">
        <v>11.083333333333334</v>
      </c>
      <c r="E14" s="69">
        <f t="shared" si="0"/>
        <v>20.842105263157894</v>
      </c>
      <c r="F14" s="90">
        <f t="shared" si="1"/>
        <v>1.7368421052631577</v>
      </c>
    </row>
    <row r="15" spans="1:6" ht="14.25">
      <c r="A15" s="52">
        <v>12</v>
      </c>
      <c r="B15" s="113" t="s">
        <v>232</v>
      </c>
      <c r="C15" s="67">
        <v>298</v>
      </c>
      <c r="D15" s="68">
        <v>14.833333333333334</v>
      </c>
      <c r="E15" s="69">
        <f t="shared" si="0"/>
        <v>20.089887640449437</v>
      </c>
      <c r="F15" s="90">
        <f t="shared" si="1"/>
        <v>1.6741573033707864</v>
      </c>
    </row>
    <row r="16" spans="1:6" ht="14.25">
      <c r="A16" s="52">
        <v>13</v>
      </c>
      <c r="B16" s="113" t="s">
        <v>236</v>
      </c>
      <c r="C16" s="67">
        <v>79</v>
      </c>
      <c r="D16" s="68">
        <v>4.416666666666667</v>
      </c>
      <c r="E16" s="69">
        <f t="shared" si="0"/>
        <v>17.88679245283019</v>
      </c>
      <c r="F16" s="90">
        <f t="shared" si="1"/>
        <v>1.4905660377358492</v>
      </c>
    </row>
    <row r="17" spans="1:6" ht="14.25">
      <c r="A17" s="52">
        <v>14</v>
      </c>
      <c r="B17" s="113" t="s">
        <v>234</v>
      </c>
      <c r="C17" s="67">
        <v>214</v>
      </c>
      <c r="D17" s="68">
        <v>12.166666666666666</v>
      </c>
      <c r="E17" s="69">
        <f t="shared" si="0"/>
        <v>17.589041095890412</v>
      </c>
      <c r="F17" s="90">
        <f t="shared" si="1"/>
        <v>1.4657534246575343</v>
      </c>
    </row>
    <row r="18" spans="1:6" ht="14.25">
      <c r="A18" s="52">
        <v>15</v>
      </c>
      <c r="B18" s="113" t="s">
        <v>228</v>
      </c>
      <c r="C18" s="67">
        <v>55</v>
      </c>
      <c r="D18" s="68">
        <v>3.3333333333333335</v>
      </c>
      <c r="E18" s="69">
        <f t="shared" si="0"/>
        <v>16.5</v>
      </c>
      <c r="F18" s="90">
        <f t="shared" si="1"/>
        <v>1.375</v>
      </c>
    </row>
    <row r="19" spans="1:6" ht="14.25">
      <c r="A19" s="52">
        <v>16</v>
      </c>
      <c r="B19" s="113" t="s">
        <v>242</v>
      </c>
      <c r="C19" s="67">
        <v>135</v>
      </c>
      <c r="D19" s="68">
        <v>8.5</v>
      </c>
      <c r="E19" s="69">
        <f t="shared" si="0"/>
        <v>15.882352941176471</v>
      </c>
      <c r="F19" s="90">
        <f t="shared" si="1"/>
        <v>1.3235294117647058</v>
      </c>
    </row>
    <row r="20" spans="1:6" ht="14.25">
      <c r="A20" s="52">
        <v>17</v>
      </c>
      <c r="B20" s="115" t="s">
        <v>226</v>
      </c>
      <c r="C20" s="67">
        <v>76</v>
      </c>
      <c r="D20" s="68">
        <v>4.916666666666667</v>
      </c>
      <c r="E20" s="69">
        <f t="shared" si="0"/>
        <v>15.457627118644067</v>
      </c>
      <c r="F20" s="90">
        <f t="shared" si="1"/>
        <v>1.2881355932203389</v>
      </c>
    </row>
    <row r="21" spans="1:6" ht="14.25">
      <c r="A21" s="52">
        <v>18</v>
      </c>
      <c r="B21" s="113" t="s">
        <v>230</v>
      </c>
      <c r="C21" s="67">
        <v>113</v>
      </c>
      <c r="D21" s="68">
        <v>7.5</v>
      </c>
      <c r="E21" s="69">
        <f t="shared" si="0"/>
        <v>15.066666666666666</v>
      </c>
      <c r="F21" s="90">
        <f t="shared" si="1"/>
        <v>1.2555555555555555</v>
      </c>
    </row>
    <row r="22" spans="1:6" ht="14.25">
      <c r="A22" s="52">
        <v>19</v>
      </c>
      <c r="B22" s="113" t="s">
        <v>233</v>
      </c>
      <c r="C22" s="67">
        <v>172</v>
      </c>
      <c r="D22" s="68">
        <v>11.75</v>
      </c>
      <c r="E22" s="69">
        <f t="shared" si="0"/>
        <v>14.638297872340425</v>
      </c>
      <c r="F22" s="90">
        <f t="shared" si="1"/>
        <v>1.2198581560283688</v>
      </c>
    </row>
    <row r="23" spans="1:6" ht="14.25">
      <c r="A23" s="52">
        <v>20</v>
      </c>
      <c r="B23" s="113" t="s">
        <v>229</v>
      </c>
      <c r="C23" s="67">
        <v>124</v>
      </c>
      <c r="D23" s="68">
        <v>9.083333333333334</v>
      </c>
      <c r="E23" s="69">
        <f t="shared" si="0"/>
        <v>13.65137614678899</v>
      </c>
      <c r="F23" s="90">
        <f t="shared" si="1"/>
        <v>1.1376146788990826</v>
      </c>
    </row>
    <row r="24" spans="1:6" ht="14.25">
      <c r="A24" s="52">
        <v>21</v>
      </c>
      <c r="B24" s="113" t="s">
        <v>235</v>
      </c>
      <c r="C24" s="67">
        <v>57</v>
      </c>
      <c r="D24" s="68">
        <v>5.333333333333333</v>
      </c>
      <c r="E24" s="69">
        <f t="shared" si="0"/>
        <v>10.6875</v>
      </c>
      <c r="F24" s="90">
        <f t="shared" si="1"/>
        <v>0.890625</v>
      </c>
    </row>
    <row r="25" spans="1:6" ht="14.25">
      <c r="A25" s="52">
        <v>22</v>
      </c>
      <c r="B25" s="113" t="s">
        <v>240</v>
      </c>
      <c r="C25" s="67">
        <v>397</v>
      </c>
      <c r="D25" s="68">
        <v>39.5</v>
      </c>
      <c r="E25" s="69">
        <f t="shared" si="0"/>
        <v>10.050632911392405</v>
      </c>
      <c r="F25" s="90">
        <f t="shared" si="1"/>
        <v>0.8375527426160337</v>
      </c>
    </row>
    <row r="26" spans="1:6" ht="14.25">
      <c r="A26" s="52">
        <v>23</v>
      </c>
      <c r="B26" s="113" t="s">
        <v>231</v>
      </c>
      <c r="C26" s="67">
        <v>43</v>
      </c>
      <c r="D26" s="68">
        <v>4.333333333333333</v>
      </c>
      <c r="E26" s="69">
        <f t="shared" si="0"/>
        <v>9.923076923076923</v>
      </c>
      <c r="F26" s="90">
        <f t="shared" si="1"/>
        <v>0.826923076923077</v>
      </c>
    </row>
    <row r="27" spans="1:6" ht="14.25">
      <c r="A27" s="52">
        <v>24</v>
      </c>
      <c r="B27" s="113" t="s">
        <v>237</v>
      </c>
      <c r="C27" s="67">
        <v>63</v>
      </c>
      <c r="D27" s="68">
        <v>7</v>
      </c>
      <c r="E27" s="69">
        <f t="shared" si="0"/>
        <v>9</v>
      </c>
      <c r="F27" s="90">
        <f t="shared" si="1"/>
        <v>0.75</v>
      </c>
    </row>
    <row r="28" spans="1:6" ht="14.25">
      <c r="A28" s="52">
        <v>25</v>
      </c>
      <c r="B28" s="114" t="s">
        <v>241</v>
      </c>
      <c r="C28" s="67">
        <v>90</v>
      </c>
      <c r="D28" s="68">
        <v>10.333333333333334</v>
      </c>
      <c r="E28" s="69">
        <f t="shared" si="0"/>
        <v>8.709677419354838</v>
      </c>
      <c r="F28" s="90">
        <f t="shared" si="1"/>
        <v>0.7258064516129031</v>
      </c>
    </row>
    <row r="29" spans="1:6" ht="14.25">
      <c r="A29" s="52">
        <v>26</v>
      </c>
      <c r="B29" s="113" t="s">
        <v>227</v>
      </c>
      <c r="C29" s="67">
        <v>25</v>
      </c>
      <c r="D29" s="68">
        <v>2.9166666666666665</v>
      </c>
      <c r="E29" s="69">
        <f t="shared" si="0"/>
        <v>8.571428571428571</v>
      </c>
      <c r="F29" s="90">
        <f t="shared" si="1"/>
        <v>0.7142857142857143</v>
      </c>
    </row>
    <row r="30" spans="1:6" ht="14.25">
      <c r="A30" s="52">
        <v>27</v>
      </c>
      <c r="B30" s="113" t="s">
        <v>239</v>
      </c>
      <c r="C30" s="67">
        <v>97</v>
      </c>
      <c r="D30" s="68">
        <v>15.833333333333334</v>
      </c>
      <c r="E30" s="69">
        <f t="shared" si="0"/>
        <v>6.126315789473684</v>
      </c>
      <c r="F30" s="90">
        <f t="shared" si="1"/>
        <v>0.5105263157894736</v>
      </c>
    </row>
    <row r="31" spans="1:6" ht="15" thickBot="1">
      <c r="A31" s="52">
        <v>28</v>
      </c>
      <c r="B31" s="120" t="s">
        <v>243</v>
      </c>
      <c r="C31" s="92">
        <v>49</v>
      </c>
      <c r="D31" s="93">
        <v>9.166666666666666</v>
      </c>
      <c r="E31" s="72">
        <f t="shared" si="0"/>
        <v>5.345454545454546</v>
      </c>
      <c r="F31" s="94">
        <f t="shared" si="1"/>
        <v>0.4454545454545455</v>
      </c>
    </row>
    <row r="32" spans="2:6" ht="15" thickBot="1">
      <c r="B32" s="80" t="s">
        <v>245</v>
      </c>
      <c r="C32" s="81">
        <f>SUM(C4:C31)</f>
        <v>6157</v>
      </c>
      <c r="D32" s="83">
        <f>SUM(D4:D31)</f>
        <v>322.1666666666667</v>
      </c>
      <c r="E32" s="83">
        <f t="shared" si="0"/>
        <v>19.11122607346094</v>
      </c>
      <c r="F32" s="83">
        <f t="shared" si="1"/>
        <v>1.5926021727884117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G6" sqref="G6"/>
    </sheetView>
  </sheetViews>
  <sheetFormatPr defaultColWidth="9.00390625" defaultRowHeight="12.75"/>
  <cols>
    <col min="1" max="1" width="5.125" style="52" customWidth="1"/>
    <col min="2" max="2" width="15.875" style="52" customWidth="1"/>
    <col min="3" max="3" width="29.875" style="52" customWidth="1"/>
    <col min="4" max="4" width="19.00390625" style="52" customWidth="1"/>
    <col min="5" max="5" width="16.125" style="52" customWidth="1"/>
    <col min="6" max="6" width="21.00390625" style="52" customWidth="1"/>
  </cols>
  <sheetData>
    <row r="1" spans="1:6" s="74" customFormat="1" ht="15">
      <c r="A1" s="73"/>
      <c r="B1" s="121" t="s">
        <v>205</v>
      </c>
      <c r="C1" s="122" t="s">
        <v>255</v>
      </c>
      <c r="D1" s="122" t="s">
        <v>207</v>
      </c>
      <c r="E1" s="123" t="s">
        <v>256</v>
      </c>
      <c r="F1" s="124"/>
    </row>
    <row r="2" spans="1:6" s="74" customFormat="1" ht="15">
      <c r="A2" s="73"/>
      <c r="B2" s="125"/>
      <c r="C2" s="125" t="s">
        <v>257</v>
      </c>
      <c r="D2" s="125" t="s">
        <v>249</v>
      </c>
      <c r="E2" s="126" t="s">
        <v>258</v>
      </c>
      <c r="F2" s="127"/>
    </row>
    <row r="3" spans="1:6" s="74" customFormat="1" ht="15.75" thickBot="1">
      <c r="A3" s="73"/>
      <c r="B3" s="128"/>
      <c r="C3" s="129" t="s">
        <v>259</v>
      </c>
      <c r="D3" s="129" t="s">
        <v>253</v>
      </c>
      <c r="E3" s="130" t="s">
        <v>254</v>
      </c>
      <c r="F3" s="79" t="s">
        <v>216</v>
      </c>
    </row>
    <row r="4" spans="1:6" ht="14.25">
      <c r="A4" s="52">
        <v>1</v>
      </c>
      <c r="B4" s="112" t="s">
        <v>218</v>
      </c>
      <c r="C4" s="116">
        <v>221</v>
      </c>
      <c r="D4" s="117">
        <v>2.5833333333333335</v>
      </c>
      <c r="E4" s="118">
        <f aca="true" t="shared" si="0" ref="E4:E32">C4/D4</f>
        <v>85.54838709677419</v>
      </c>
      <c r="F4" s="119">
        <f aca="true" t="shared" si="1" ref="F4:F32">E4/12</f>
        <v>7.129032258064516</v>
      </c>
    </row>
    <row r="5" spans="1:6" ht="14.25">
      <c r="A5" s="52">
        <v>2</v>
      </c>
      <c r="B5" s="113" t="s">
        <v>223</v>
      </c>
      <c r="C5" s="67">
        <v>187</v>
      </c>
      <c r="D5" s="68">
        <v>3.5</v>
      </c>
      <c r="E5" s="69">
        <f t="shared" si="0"/>
        <v>53.42857142857143</v>
      </c>
      <c r="F5" s="90">
        <f t="shared" si="1"/>
        <v>4.4523809523809526</v>
      </c>
    </row>
    <row r="6" spans="1:6" ht="14.25">
      <c r="A6" s="52">
        <v>3</v>
      </c>
      <c r="B6" s="113" t="s">
        <v>217</v>
      </c>
      <c r="C6" s="67">
        <v>395</v>
      </c>
      <c r="D6" s="68">
        <v>7.833333333333333</v>
      </c>
      <c r="E6" s="69">
        <f t="shared" si="0"/>
        <v>50.42553191489362</v>
      </c>
      <c r="F6" s="90">
        <f t="shared" si="1"/>
        <v>4.202127659574468</v>
      </c>
    </row>
    <row r="7" spans="1:6" ht="14.25">
      <c r="A7" s="52">
        <v>4</v>
      </c>
      <c r="B7" s="113" t="s">
        <v>219</v>
      </c>
      <c r="C7" s="67">
        <v>305</v>
      </c>
      <c r="D7" s="68">
        <v>6.083333333333333</v>
      </c>
      <c r="E7" s="69">
        <f t="shared" si="0"/>
        <v>50.136986301369866</v>
      </c>
      <c r="F7" s="90">
        <f t="shared" si="1"/>
        <v>4.178082191780822</v>
      </c>
    </row>
    <row r="8" spans="1:6" ht="14.25">
      <c r="A8" s="52">
        <v>5</v>
      </c>
      <c r="B8" s="114" t="s">
        <v>222</v>
      </c>
      <c r="C8" s="67">
        <v>537</v>
      </c>
      <c r="D8" s="68">
        <v>12.833333333333334</v>
      </c>
      <c r="E8" s="69">
        <f t="shared" si="0"/>
        <v>41.84415584415584</v>
      </c>
      <c r="F8" s="90">
        <f t="shared" si="1"/>
        <v>3.487012987012987</v>
      </c>
    </row>
    <row r="9" spans="1:6" ht="14.25">
      <c r="A9" s="52">
        <v>6</v>
      </c>
      <c r="B9" s="113" t="s">
        <v>224</v>
      </c>
      <c r="C9" s="67">
        <v>259</v>
      </c>
      <c r="D9" s="68">
        <v>7.166666666666667</v>
      </c>
      <c r="E9" s="69">
        <f t="shared" si="0"/>
        <v>36.13953488372093</v>
      </c>
      <c r="F9" s="90">
        <f t="shared" si="1"/>
        <v>3.0116279069767438</v>
      </c>
    </row>
    <row r="10" spans="1:6" ht="14.25">
      <c r="A10" s="52">
        <v>7</v>
      </c>
      <c r="B10" s="113" t="s">
        <v>220</v>
      </c>
      <c r="C10" s="67">
        <v>491</v>
      </c>
      <c r="D10" s="68">
        <v>14.583333333333334</v>
      </c>
      <c r="E10" s="69">
        <f t="shared" si="0"/>
        <v>33.668571428571425</v>
      </c>
      <c r="F10" s="90">
        <f t="shared" si="1"/>
        <v>2.8057142857142856</v>
      </c>
    </row>
    <row r="11" spans="1:6" ht="14.25">
      <c r="A11" s="52">
        <v>8</v>
      </c>
      <c r="B11" s="113" t="s">
        <v>221</v>
      </c>
      <c r="C11" s="67">
        <v>2075</v>
      </c>
      <c r="D11" s="68">
        <v>70.75</v>
      </c>
      <c r="E11" s="69">
        <f t="shared" si="0"/>
        <v>29.328621908127207</v>
      </c>
      <c r="F11" s="90">
        <f t="shared" si="1"/>
        <v>2.4440518256772674</v>
      </c>
    </row>
    <row r="12" spans="1:6" ht="14.25">
      <c r="A12" s="52">
        <v>9</v>
      </c>
      <c r="B12" s="113" t="s">
        <v>238</v>
      </c>
      <c r="C12" s="67">
        <v>325</v>
      </c>
      <c r="D12" s="68">
        <v>11.666666666666666</v>
      </c>
      <c r="E12" s="69">
        <f t="shared" si="0"/>
        <v>27.857142857142858</v>
      </c>
      <c r="F12" s="90">
        <f t="shared" si="1"/>
        <v>2.3214285714285716</v>
      </c>
    </row>
    <row r="13" spans="1:6" ht="14.25">
      <c r="A13" s="52">
        <v>10</v>
      </c>
      <c r="B13" s="113" t="s">
        <v>225</v>
      </c>
      <c r="C13" s="67">
        <v>79</v>
      </c>
      <c r="D13" s="68">
        <v>3.1666666666666665</v>
      </c>
      <c r="E13" s="69">
        <f t="shared" si="0"/>
        <v>24.947368421052634</v>
      </c>
      <c r="F13" s="90">
        <f t="shared" si="1"/>
        <v>2.0789473684210527</v>
      </c>
    </row>
    <row r="14" spans="1:6" ht="14.25">
      <c r="A14" s="52">
        <v>11</v>
      </c>
      <c r="B14" s="113" t="s">
        <v>232</v>
      </c>
      <c r="C14" s="67">
        <v>354</v>
      </c>
      <c r="D14" s="68">
        <v>14.833333333333334</v>
      </c>
      <c r="E14" s="69">
        <f t="shared" si="0"/>
        <v>23.865168539325843</v>
      </c>
      <c r="F14" s="90">
        <f t="shared" si="1"/>
        <v>1.9887640449438202</v>
      </c>
    </row>
    <row r="15" spans="1:6" ht="14.25">
      <c r="A15" s="52">
        <v>12</v>
      </c>
      <c r="B15" s="113" t="s">
        <v>244</v>
      </c>
      <c r="C15" s="67">
        <v>254</v>
      </c>
      <c r="D15" s="68">
        <v>11.083333333333334</v>
      </c>
      <c r="E15" s="69">
        <f t="shared" si="0"/>
        <v>22.917293233082706</v>
      </c>
      <c r="F15" s="90">
        <f t="shared" si="1"/>
        <v>1.9097744360902256</v>
      </c>
    </row>
    <row r="16" spans="1:6" ht="14.25">
      <c r="A16" s="52">
        <v>13</v>
      </c>
      <c r="B16" s="113" t="s">
        <v>236</v>
      </c>
      <c r="C16" s="67">
        <v>97</v>
      </c>
      <c r="D16" s="68">
        <v>4.416666666666667</v>
      </c>
      <c r="E16" s="69">
        <f t="shared" si="0"/>
        <v>21.962264150943394</v>
      </c>
      <c r="F16" s="90">
        <f t="shared" si="1"/>
        <v>1.8301886792452828</v>
      </c>
    </row>
    <row r="17" spans="1:6" ht="14.25">
      <c r="A17" s="52">
        <v>14</v>
      </c>
      <c r="B17" s="113" t="s">
        <v>228</v>
      </c>
      <c r="C17" s="67">
        <v>73</v>
      </c>
      <c r="D17" s="68">
        <v>3.3333333333333335</v>
      </c>
      <c r="E17" s="69">
        <f t="shared" si="0"/>
        <v>21.9</v>
      </c>
      <c r="F17" s="90">
        <f t="shared" si="1"/>
        <v>1.825</v>
      </c>
    </row>
    <row r="18" spans="1:6" ht="14.25">
      <c r="A18" s="52">
        <v>15</v>
      </c>
      <c r="B18" s="113" t="s">
        <v>242</v>
      </c>
      <c r="C18" s="67">
        <v>178</v>
      </c>
      <c r="D18" s="68">
        <v>8.5</v>
      </c>
      <c r="E18" s="69">
        <f t="shared" si="0"/>
        <v>20.941176470588236</v>
      </c>
      <c r="F18" s="90">
        <f t="shared" si="1"/>
        <v>1.7450980392156863</v>
      </c>
    </row>
    <row r="19" spans="1:6" ht="14.25">
      <c r="A19" s="52">
        <v>16</v>
      </c>
      <c r="B19" s="113" t="s">
        <v>233</v>
      </c>
      <c r="C19" s="67">
        <v>233</v>
      </c>
      <c r="D19" s="68">
        <v>11.75</v>
      </c>
      <c r="E19" s="69">
        <f t="shared" si="0"/>
        <v>19.829787234042552</v>
      </c>
      <c r="F19" s="90">
        <f t="shared" si="1"/>
        <v>1.652482269503546</v>
      </c>
    </row>
    <row r="20" spans="1:6" ht="14.25">
      <c r="A20" s="52">
        <v>17</v>
      </c>
      <c r="B20" s="113" t="s">
        <v>234</v>
      </c>
      <c r="C20" s="67">
        <v>237</v>
      </c>
      <c r="D20" s="68">
        <v>12.166666666666666</v>
      </c>
      <c r="E20" s="69">
        <f t="shared" si="0"/>
        <v>19.47945205479452</v>
      </c>
      <c r="F20" s="90">
        <f t="shared" si="1"/>
        <v>1.6232876712328768</v>
      </c>
    </row>
    <row r="21" spans="1:6" ht="14.25">
      <c r="A21" s="52">
        <v>18</v>
      </c>
      <c r="B21" s="115" t="s">
        <v>226</v>
      </c>
      <c r="C21" s="67">
        <v>93</v>
      </c>
      <c r="D21" s="68">
        <v>4.916666666666667</v>
      </c>
      <c r="E21" s="69">
        <f t="shared" si="0"/>
        <v>18.915254237288135</v>
      </c>
      <c r="F21" s="90">
        <f t="shared" si="1"/>
        <v>1.576271186440678</v>
      </c>
    </row>
    <row r="22" spans="1:6" ht="14.25">
      <c r="A22" s="52">
        <v>19</v>
      </c>
      <c r="B22" s="113" t="s">
        <v>230</v>
      </c>
      <c r="C22" s="67">
        <v>139</v>
      </c>
      <c r="D22" s="68">
        <v>7.5</v>
      </c>
      <c r="E22" s="69">
        <f t="shared" si="0"/>
        <v>18.533333333333335</v>
      </c>
      <c r="F22" s="90">
        <f t="shared" si="1"/>
        <v>1.5444444444444445</v>
      </c>
    </row>
    <row r="23" spans="1:6" ht="14.25">
      <c r="A23" s="52">
        <v>20</v>
      </c>
      <c r="B23" s="113" t="s">
        <v>229</v>
      </c>
      <c r="C23" s="67">
        <v>155</v>
      </c>
      <c r="D23" s="68">
        <v>9.083333333333334</v>
      </c>
      <c r="E23" s="69">
        <f t="shared" si="0"/>
        <v>17.06422018348624</v>
      </c>
      <c r="F23" s="90">
        <f t="shared" si="1"/>
        <v>1.4220183486238531</v>
      </c>
    </row>
    <row r="24" spans="1:6" ht="14.25">
      <c r="A24" s="52">
        <v>21</v>
      </c>
      <c r="B24" s="114" t="s">
        <v>241</v>
      </c>
      <c r="C24" s="67">
        <v>157</v>
      </c>
      <c r="D24" s="68">
        <v>10.333333333333334</v>
      </c>
      <c r="E24" s="69">
        <f t="shared" si="0"/>
        <v>15.193548387096774</v>
      </c>
      <c r="F24" s="90">
        <f t="shared" si="1"/>
        <v>1.2661290322580645</v>
      </c>
    </row>
    <row r="25" spans="1:6" ht="14.25">
      <c r="A25" s="52">
        <v>22</v>
      </c>
      <c r="B25" s="113" t="s">
        <v>231</v>
      </c>
      <c r="C25" s="67">
        <v>58</v>
      </c>
      <c r="D25" s="68">
        <v>4.333333333333333</v>
      </c>
      <c r="E25" s="69">
        <f t="shared" si="0"/>
        <v>13.384615384615385</v>
      </c>
      <c r="F25" s="90">
        <f t="shared" si="1"/>
        <v>1.1153846153846154</v>
      </c>
    </row>
    <row r="26" spans="1:6" ht="14.25">
      <c r="A26" s="52">
        <v>23</v>
      </c>
      <c r="B26" s="113" t="s">
        <v>235</v>
      </c>
      <c r="C26" s="67">
        <v>69</v>
      </c>
      <c r="D26" s="68">
        <v>5.333333333333333</v>
      </c>
      <c r="E26" s="69">
        <f t="shared" si="0"/>
        <v>12.9375</v>
      </c>
      <c r="F26" s="90">
        <f t="shared" si="1"/>
        <v>1.078125</v>
      </c>
    </row>
    <row r="27" spans="1:6" ht="14.25">
      <c r="A27" s="52">
        <v>24</v>
      </c>
      <c r="B27" s="113" t="s">
        <v>240</v>
      </c>
      <c r="C27" s="67">
        <v>500</v>
      </c>
      <c r="D27" s="68">
        <v>39.5</v>
      </c>
      <c r="E27" s="69">
        <f t="shared" si="0"/>
        <v>12.658227848101266</v>
      </c>
      <c r="F27" s="90">
        <f t="shared" si="1"/>
        <v>1.0548523206751055</v>
      </c>
    </row>
    <row r="28" spans="1:6" ht="14.25">
      <c r="A28" s="52">
        <v>25</v>
      </c>
      <c r="B28" s="113" t="s">
        <v>237</v>
      </c>
      <c r="C28" s="67">
        <v>81</v>
      </c>
      <c r="D28" s="68">
        <v>7</v>
      </c>
      <c r="E28" s="69">
        <f t="shared" si="0"/>
        <v>11.571428571428571</v>
      </c>
      <c r="F28" s="90">
        <f t="shared" si="1"/>
        <v>0.9642857142857143</v>
      </c>
    </row>
    <row r="29" spans="1:6" ht="14.25">
      <c r="A29" s="52">
        <v>26</v>
      </c>
      <c r="B29" s="113" t="s">
        <v>227</v>
      </c>
      <c r="C29" s="67">
        <v>30</v>
      </c>
      <c r="D29" s="68">
        <v>2.9166666666666665</v>
      </c>
      <c r="E29" s="69">
        <f t="shared" si="0"/>
        <v>10.285714285714286</v>
      </c>
      <c r="F29" s="90">
        <f t="shared" si="1"/>
        <v>0.8571428571428572</v>
      </c>
    </row>
    <row r="30" spans="1:6" ht="14.25">
      <c r="A30" s="52">
        <v>27</v>
      </c>
      <c r="B30" s="113" t="s">
        <v>239</v>
      </c>
      <c r="C30" s="67">
        <v>126</v>
      </c>
      <c r="D30" s="68">
        <v>15.833333333333334</v>
      </c>
      <c r="E30" s="69">
        <f t="shared" si="0"/>
        <v>7.957894736842105</v>
      </c>
      <c r="F30" s="90">
        <f t="shared" si="1"/>
        <v>0.6631578947368421</v>
      </c>
    </row>
    <row r="31" spans="1:6" ht="15" thickBot="1">
      <c r="A31" s="52">
        <v>28</v>
      </c>
      <c r="B31" s="120" t="s">
        <v>243</v>
      </c>
      <c r="C31" s="92">
        <v>67</v>
      </c>
      <c r="D31" s="93">
        <v>9.166666666666666</v>
      </c>
      <c r="E31" s="72">
        <f t="shared" si="0"/>
        <v>7.3090909090909095</v>
      </c>
      <c r="F31" s="94">
        <f t="shared" si="1"/>
        <v>0.6090909090909091</v>
      </c>
    </row>
    <row r="32" spans="2:6" ht="15" thickBot="1">
      <c r="B32" s="80" t="s">
        <v>245</v>
      </c>
      <c r="C32" s="81">
        <f>SUM(C4:C31)</f>
        <v>7775</v>
      </c>
      <c r="D32" s="83">
        <f>SUM(D4:D31)</f>
        <v>322.1666666666667</v>
      </c>
      <c r="E32" s="83">
        <f t="shared" si="0"/>
        <v>24.133471288153128</v>
      </c>
      <c r="F32" s="83">
        <f t="shared" si="1"/>
        <v>2.011122607346094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M50"/>
  <sheetViews>
    <sheetView workbookViewId="0" topLeftCell="A1">
      <selection activeCell="F17" sqref="F17"/>
    </sheetView>
  </sheetViews>
  <sheetFormatPr defaultColWidth="9.00390625" defaultRowHeight="12.75"/>
  <cols>
    <col min="1" max="1" width="3.75390625" style="52" customWidth="1"/>
    <col min="2" max="2" width="0.2421875" style="52" customWidth="1"/>
    <col min="3" max="3" width="24.00390625" style="52" customWidth="1"/>
    <col min="4" max="4" width="11.75390625" style="52" customWidth="1"/>
    <col min="5" max="5" width="11.625" style="52" customWidth="1"/>
    <col min="6" max="6" width="17.25390625" style="52" customWidth="1"/>
    <col min="7" max="7" width="9.625" style="52" customWidth="1"/>
    <col min="8" max="8" width="10.125" style="52" customWidth="1"/>
    <col min="9" max="9" width="9.75390625" style="52" customWidth="1"/>
    <col min="10" max="10" width="10.00390625" style="52" customWidth="1"/>
    <col min="11" max="11" width="9.625" style="52" customWidth="1"/>
    <col min="12" max="12" width="9.375" style="52" customWidth="1"/>
    <col min="13" max="13" width="8.75390625" style="52" customWidth="1"/>
    <col min="14" max="14" width="8.375" style="52" customWidth="1"/>
    <col min="15" max="15" width="11.125" style="52" customWidth="1"/>
    <col min="16" max="16" width="9.125" style="52" customWidth="1"/>
    <col min="17" max="17" width="8.125" style="52" customWidth="1"/>
    <col min="18" max="18" width="8.25390625" style="52" customWidth="1"/>
    <col min="19" max="19" width="9.375" style="52" customWidth="1"/>
    <col min="20" max="20" width="15.375" style="52" customWidth="1"/>
    <col min="21" max="21" width="12.25390625" style="52" customWidth="1"/>
    <col min="22" max="22" width="9.875" style="52" customWidth="1"/>
    <col min="23" max="25" width="9.125" style="52" customWidth="1"/>
    <col min="26" max="26" width="9.375" style="52" customWidth="1"/>
    <col min="27" max="27" width="9.625" style="52" customWidth="1"/>
    <col min="28" max="28" width="8.25390625" style="52" customWidth="1"/>
    <col min="29" max="29" width="16.625" style="52" customWidth="1"/>
    <col min="30" max="30" width="14.125" style="52" customWidth="1"/>
    <col min="31" max="31" width="13.875" style="52" customWidth="1"/>
    <col min="32" max="32" width="13.625" style="52" customWidth="1"/>
    <col min="33" max="39" width="9.125" style="52" customWidth="1"/>
    <col min="40" max="16384" width="9.125" style="29" customWidth="1"/>
  </cols>
  <sheetData>
    <row r="1" spans="1:39" s="30" customFormat="1" ht="15.75" thickBot="1">
      <c r="A1" s="131" t="s">
        <v>41</v>
      </c>
      <c r="B1" s="132"/>
      <c r="C1" s="40" t="s">
        <v>260</v>
      </c>
      <c r="D1" s="34" t="s">
        <v>44</v>
      </c>
      <c r="E1" s="34" t="s">
        <v>45</v>
      </c>
      <c r="F1" s="40" t="s">
        <v>46</v>
      </c>
      <c r="G1" s="34" t="s">
        <v>47</v>
      </c>
      <c r="H1" s="34" t="s">
        <v>28</v>
      </c>
      <c r="I1" s="34" t="s">
        <v>48</v>
      </c>
      <c r="J1" s="139" t="s">
        <v>261</v>
      </c>
      <c r="K1" s="139"/>
      <c r="L1" s="139"/>
      <c r="M1" s="139"/>
      <c r="N1" s="139"/>
      <c r="O1" s="139"/>
      <c r="P1" s="138"/>
      <c r="Q1" s="134" t="s">
        <v>262</v>
      </c>
      <c r="R1" s="135"/>
      <c r="S1" s="40"/>
      <c r="T1" s="136" t="s">
        <v>263</v>
      </c>
      <c r="U1" s="34" t="s">
        <v>44</v>
      </c>
      <c r="V1" s="139" t="s">
        <v>264</v>
      </c>
      <c r="W1" s="139"/>
      <c r="X1" s="139"/>
      <c r="Y1" s="139"/>
      <c r="Z1" s="139"/>
      <c r="AA1" s="139"/>
      <c r="AB1" s="137"/>
      <c r="AC1" s="136" t="s">
        <v>265</v>
      </c>
      <c r="AD1" s="139"/>
      <c r="AE1" s="139"/>
      <c r="AF1" s="137"/>
      <c r="AG1" s="73"/>
      <c r="AH1" s="73"/>
      <c r="AI1" s="73"/>
      <c r="AJ1" s="73"/>
      <c r="AK1" s="73"/>
      <c r="AL1" s="73"/>
      <c r="AM1" s="73"/>
    </row>
    <row r="2" spans="1:39" s="30" customFormat="1" ht="15">
      <c r="A2" s="152" t="s">
        <v>55</v>
      </c>
      <c r="B2" s="153"/>
      <c r="C2" s="154" t="s">
        <v>266</v>
      </c>
      <c r="D2" s="155" t="s">
        <v>57</v>
      </c>
      <c r="E2" s="155" t="s">
        <v>58</v>
      </c>
      <c r="F2" s="154" t="s">
        <v>59</v>
      </c>
      <c r="G2" s="155" t="s">
        <v>60</v>
      </c>
      <c r="H2" s="155" t="s">
        <v>61</v>
      </c>
      <c r="I2" s="155" t="s">
        <v>267</v>
      </c>
      <c r="J2" s="156" t="s">
        <v>63</v>
      </c>
      <c r="K2" s="157" t="s">
        <v>64</v>
      </c>
      <c r="L2" s="153"/>
      <c r="M2" s="158"/>
      <c r="N2" s="159" t="s">
        <v>65</v>
      </c>
      <c r="O2" s="153"/>
      <c r="P2" s="156"/>
      <c r="Q2" s="160" t="s">
        <v>268</v>
      </c>
      <c r="R2" s="161"/>
      <c r="S2" s="154"/>
      <c r="T2" s="157" t="s">
        <v>67</v>
      </c>
      <c r="U2" s="155" t="s">
        <v>68</v>
      </c>
      <c r="V2" s="153"/>
      <c r="W2" s="162" t="s">
        <v>69</v>
      </c>
      <c r="X2" s="159"/>
      <c r="Y2" s="159"/>
      <c r="Z2" s="159"/>
      <c r="AA2" s="159"/>
      <c r="AB2" s="163"/>
      <c r="AC2" s="164"/>
      <c r="AD2" s="164"/>
      <c r="AE2" s="153"/>
      <c r="AF2" s="165"/>
      <c r="AG2" s="73"/>
      <c r="AH2" s="73"/>
      <c r="AI2" s="73"/>
      <c r="AJ2" s="73"/>
      <c r="AK2" s="73"/>
      <c r="AL2" s="73"/>
      <c r="AM2" s="73"/>
    </row>
    <row r="3" spans="1:39" s="30" customFormat="1" ht="15">
      <c r="A3" s="88" t="s">
        <v>70</v>
      </c>
      <c r="B3" s="138"/>
      <c r="C3" s="42" t="s">
        <v>269</v>
      </c>
      <c r="D3" s="46" t="s">
        <v>72</v>
      </c>
      <c r="E3" s="46"/>
      <c r="F3" s="42" t="s">
        <v>73</v>
      </c>
      <c r="G3" s="46"/>
      <c r="H3" s="46" t="s">
        <v>74</v>
      </c>
      <c r="I3" s="46" t="s">
        <v>75</v>
      </c>
      <c r="J3" s="138" t="s">
        <v>76</v>
      </c>
      <c r="K3" s="136" t="s">
        <v>77</v>
      </c>
      <c r="L3" s="136" t="s">
        <v>78</v>
      </c>
      <c r="M3" s="75" t="s">
        <v>48</v>
      </c>
      <c r="N3" s="138" t="s">
        <v>79</v>
      </c>
      <c r="O3" s="136" t="s">
        <v>270</v>
      </c>
      <c r="P3" s="131" t="s">
        <v>48</v>
      </c>
      <c r="Q3" s="138"/>
      <c r="R3" s="138"/>
      <c r="S3" s="138"/>
      <c r="T3" s="140" t="s">
        <v>271</v>
      </c>
      <c r="U3" s="46" t="s">
        <v>82</v>
      </c>
      <c r="V3" s="138" t="s">
        <v>83</v>
      </c>
      <c r="W3" s="131" t="s">
        <v>84</v>
      </c>
      <c r="X3" s="138" t="s">
        <v>85</v>
      </c>
      <c r="Y3" s="131" t="s">
        <v>86</v>
      </c>
      <c r="Z3" s="138" t="s">
        <v>87</v>
      </c>
      <c r="AA3" s="131" t="s">
        <v>88</v>
      </c>
      <c r="AB3" s="138" t="s">
        <v>89</v>
      </c>
      <c r="AC3" s="75" t="s">
        <v>90</v>
      </c>
      <c r="AD3" s="75" t="s">
        <v>91</v>
      </c>
      <c r="AE3" s="138" t="s">
        <v>92</v>
      </c>
      <c r="AF3" s="166" t="s">
        <v>93</v>
      </c>
      <c r="AG3" s="73"/>
      <c r="AH3" s="73"/>
      <c r="AI3" s="73"/>
      <c r="AJ3" s="73"/>
      <c r="AK3" s="73"/>
      <c r="AL3" s="73"/>
      <c r="AM3" s="73"/>
    </row>
    <row r="4" spans="1:39" s="30" customFormat="1" ht="15">
      <c r="A4" s="88"/>
      <c r="B4" s="138"/>
      <c r="C4" s="138"/>
      <c r="D4" s="46" t="s">
        <v>94</v>
      </c>
      <c r="E4" s="46"/>
      <c r="F4" s="42" t="s">
        <v>272</v>
      </c>
      <c r="G4" s="46"/>
      <c r="H4" s="46"/>
      <c r="I4" s="46" t="s">
        <v>82</v>
      </c>
      <c r="J4" s="138" t="s">
        <v>96</v>
      </c>
      <c r="K4" s="140" t="s">
        <v>273</v>
      </c>
      <c r="L4" s="140" t="s">
        <v>98</v>
      </c>
      <c r="M4" s="75" t="s">
        <v>274</v>
      </c>
      <c r="N4" s="138" t="s">
        <v>100</v>
      </c>
      <c r="O4" s="140"/>
      <c r="P4" s="75" t="s">
        <v>101</v>
      </c>
      <c r="Q4" s="133"/>
      <c r="R4" s="133"/>
      <c r="S4" s="133"/>
      <c r="T4" s="140" t="s">
        <v>275</v>
      </c>
      <c r="U4" s="46" t="s">
        <v>103</v>
      </c>
      <c r="V4" s="138" t="s">
        <v>104</v>
      </c>
      <c r="W4" s="75" t="s">
        <v>105</v>
      </c>
      <c r="X4" s="138" t="s">
        <v>106</v>
      </c>
      <c r="Y4" s="75" t="s">
        <v>107</v>
      </c>
      <c r="Z4" s="138" t="s">
        <v>108</v>
      </c>
      <c r="AA4" s="75" t="s">
        <v>108</v>
      </c>
      <c r="AB4" s="138" t="s">
        <v>109</v>
      </c>
      <c r="AC4" s="75"/>
      <c r="AD4" s="75" t="s">
        <v>110</v>
      </c>
      <c r="AE4" s="138" t="s">
        <v>111</v>
      </c>
      <c r="AF4" s="166" t="s">
        <v>112</v>
      </c>
      <c r="AG4" s="73"/>
      <c r="AH4" s="73"/>
      <c r="AI4" s="73"/>
      <c r="AJ4" s="73"/>
      <c r="AK4" s="73"/>
      <c r="AL4" s="73"/>
      <c r="AM4" s="73"/>
    </row>
    <row r="5" spans="1:39" s="30" customFormat="1" ht="15">
      <c r="A5" s="88"/>
      <c r="B5" s="138"/>
      <c r="C5" s="138"/>
      <c r="D5" s="46" t="s">
        <v>113</v>
      </c>
      <c r="E5" s="46"/>
      <c r="F5" s="42"/>
      <c r="G5" s="75"/>
      <c r="H5" s="75"/>
      <c r="I5" s="75"/>
      <c r="J5" s="138"/>
      <c r="K5" s="140" t="s">
        <v>114</v>
      </c>
      <c r="L5" s="140"/>
      <c r="M5" s="75"/>
      <c r="N5" s="138" t="s">
        <v>114</v>
      </c>
      <c r="O5" s="140"/>
      <c r="P5" s="75"/>
      <c r="Q5" s="141" t="s">
        <v>115</v>
      </c>
      <c r="R5" s="138" t="s">
        <v>116</v>
      </c>
      <c r="S5" s="140" t="s">
        <v>51</v>
      </c>
      <c r="T5" s="140" t="s">
        <v>117</v>
      </c>
      <c r="U5" s="46" t="s">
        <v>118</v>
      </c>
      <c r="V5" s="138" t="s">
        <v>119</v>
      </c>
      <c r="W5" s="75" t="s">
        <v>120</v>
      </c>
      <c r="X5" s="138" t="s">
        <v>121</v>
      </c>
      <c r="Y5" s="75" t="s">
        <v>122</v>
      </c>
      <c r="Z5" s="138" t="s">
        <v>123</v>
      </c>
      <c r="AA5" s="75" t="s">
        <v>123</v>
      </c>
      <c r="AB5" s="138"/>
      <c r="AC5" s="75"/>
      <c r="AD5" s="75" t="s">
        <v>124</v>
      </c>
      <c r="AE5" s="138"/>
      <c r="AF5" s="166"/>
      <c r="AG5" s="73"/>
      <c r="AH5" s="73"/>
      <c r="AI5" s="73"/>
      <c r="AJ5" s="73"/>
      <c r="AK5" s="73"/>
      <c r="AL5" s="73"/>
      <c r="AM5" s="73"/>
    </row>
    <row r="6" spans="1:39" s="30" customFormat="1" ht="15">
      <c r="A6" s="89"/>
      <c r="B6" s="138"/>
      <c r="C6" s="138"/>
      <c r="D6" s="50"/>
      <c r="E6" s="50"/>
      <c r="F6" s="38"/>
      <c r="G6" s="77"/>
      <c r="H6" s="77"/>
      <c r="I6" s="77"/>
      <c r="J6" s="138"/>
      <c r="K6" s="142"/>
      <c r="L6" s="142"/>
      <c r="M6" s="77"/>
      <c r="N6" s="138"/>
      <c r="O6" s="142"/>
      <c r="P6" s="77"/>
      <c r="Q6" s="141"/>
      <c r="R6" s="138"/>
      <c r="S6" s="140" t="s">
        <v>125</v>
      </c>
      <c r="T6" s="142"/>
      <c r="U6" s="50" t="s">
        <v>113</v>
      </c>
      <c r="V6" s="138"/>
      <c r="W6" s="75"/>
      <c r="X6" s="138"/>
      <c r="Y6" s="75" t="s">
        <v>37</v>
      </c>
      <c r="Z6" s="138" t="s">
        <v>126</v>
      </c>
      <c r="AA6" s="75" t="s">
        <v>126</v>
      </c>
      <c r="AB6" s="138"/>
      <c r="AC6" s="75"/>
      <c r="AD6" s="75"/>
      <c r="AE6" s="138"/>
      <c r="AF6" s="166"/>
      <c r="AG6" s="73"/>
      <c r="AH6" s="73"/>
      <c r="AI6" s="73"/>
      <c r="AJ6" s="73"/>
      <c r="AK6" s="73"/>
      <c r="AL6" s="73"/>
      <c r="AM6" s="73"/>
    </row>
    <row r="7" spans="1:32" ht="15" thickBot="1">
      <c r="A7" s="167">
        <v>1</v>
      </c>
      <c r="B7" s="168">
        <v>2</v>
      </c>
      <c r="C7" s="169">
        <v>2</v>
      </c>
      <c r="D7" s="170" t="s">
        <v>276</v>
      </c>
      <c r="E7" s="171" t="s">
        <v>277</v>
      </c>
      <c r="F7" s="170" t="s">
        <v>278</v>
      </c>
      <c r="G7" s="170" t="s">
        <v>279</v>
      </c>
      <c r="H7" s="171" t="s">
        <v>280</v>
      </c>
      <c r="I7" s="170" t="s">
        <v>281</v>
      </c>
      <c r="J7" s="168" t="s">
        <v>282</v>
      </c>
      <c r="K7" s="171" t="s">
        <v>283</v>
      </c>
      <c r="L7" s="168" t="s">
        <v>284</v>
      </c>
      <c r="M7" s="171" t="s">
        <v>285</v>
      </c>
      <c r="N7" s="168" t="s">
        <v>286</v>
      </c>
      <c r="O7" s="168" t="s">
        <v>287</v>
      </c>
      <c r="P7" s="171" t="s">
        <v>288</v>
      </c>
      <c r="Q7" s="168" t="s">
        <v>289</v>
      </c>
      <c r="R7" s="172" t="s">
        <v>290</v>
      </c>
      <c r="S7" s="168" t="s">
        <v>291</v>
      </c>
      <c r="T7" s="170" t="s">
        <v>292</v>
      </c>
      <c r="U7" s="170" t="s">
        <v>293</v>
      </c>
      <c r="V7" s="173" t="s">
        <v>294</v>
      </c>
      <c r="W7" s="168" t="s">
        <v>295</v>
      </c>
      <c r="X7" s="172" t="s">
        <v>296</v>
      </c>
      <c r="Y7" s="168" t="s">
        <v>297</v>
      </c>
      <c r="Z7" s="172" t="s">
        <v>298</v>
      </c>
      <c r="AA7" s="168" t="s">
        <v>299</v>
      </c>
      <c r="AB7" s="172" t="s">
        <v>300</v>
      </c>
      <c r="AC7" s="168" t="s">
        <v>301</v>
      </c>
      <c r="AD7" s="168" t="s">
        <v>302</v>
      </c>
      <c r="AE7" s="172" t="s">
        <v>303</v>
      </c>
      <c r="AF7" s="174" t="s">
        <v>304</v>
      </c>
    </row>
    <row r="8" spans="1:32" ht="14.25">
      <c r="A8" s="52">
        <v>1</v>
      </c>
      <c r="B8" s="53"/>
      <c r="C8" s="95" t="s">
        <v>219</v>
      </c>
      <c r="D8" s="54">
        <v>76</v>
      </c>
      <c r="E8" s="55">
        <v>19</v>
      </c>
      <c r="F8" s="54">
        <v>0</v>
      </c>
      <c r="G8" s="54">
        <v>210</v>
      </c>
      <c r="H8" s="54">
        <v>140</v>
      </c>
      <c r="I8" s="53">
        <v>305</v>
      </c>
      <c r="J8" s="54">
        <v>56</v>
      </c>
      <c r="K8" s="55">
        <v>30</v>
      </c>
      <c r="L8" s="55">
        <v>74</v>
      </c>
      <c r="M8" s="52">
        <v>104</v>
      </c>
      <c r="N8" s="56">
        <v>40</v>
      </c>
      <c r="O8" s="54">
        <v>42</v>
      </c>
      <c r="P8" s="53">
        <v>82</v>
      </c>
      <c r="Q8" s="54">
        <v>170</v>
      </c>
      <c r="R8" s="54">
        <v>72</v>
      </c>
      <c r="S8" s="53">
        <v>242</v>
      </c>
      <c r="T8" s="54">
        <v>1</v>
      </c>
      <c r="U8" s="53">
        <v>62</v>
      </c>
      <c r="V8" s="52">
        <v>75</v>
      </c>
      <c r="W8" s="54">
        <v>1</v>
      </c>
      <c r="X8" s="55">
        <v>74</v>
      </c>
      <c r="Y8" s="54">
        <v>0</v>
      </c>
      <c r="Z8" s="55">
        <v>5</v>
      </c>
      <c r="AA8" s="54">
        <v>68</v>
      </c>
      <c r="AB8" s="55">
        <v>2</v>
      </c>
      <c r="AC8" s="57">
        <v>12200</v>
      </c>
      <c r="AD8" s="57">
        <v>0</v>
      </c>
      <c r="AE8" s="58">
        <v>10200</v>
      </c>
      <c r="AF8" s="57">
        <v>0</v>
      </c>
    </row>
    <row r="9" spans="1:32" ht="14.25">
      <c r="A9" s="52">
        <v>2</v>
      </c>
      <c r="B9" s="53"/>
      <c r="C9" s="70" t="s">
        <v>220</v>
      </c>
      <c r="D9" s="54">
        <v>123</v>
      </c>
      <c r="E9" s="55">
        <v>102</v>
      </c>
      <c r="F9" s="54">
        <v>0</v>
      </c>
      <c r="G9" s="54">
        <v>266</v>
      </c>
      <c r="H9" s="54">
        <v>254</v>
      </c>
      <c r="I9" s="53">
        <v>491</v>
      </c>
      <c r="J9" s="54">
        <v>112</v>
      </c>
      <c r="K9" s="55">
        <v>64</v>
      </c>
      <c r="L9" s="55">
        <v>56</v>
      </c>
      <c r="M9" s="52">
        <v>120</v>
      </c>
      <c r="N9" s="56">
        <v>31</v>
      </c>
      <c r="O9" s="54">
        <v>111</v>
      </c>
      <c r="P9" s="53">
        <v>142</v>
      </c>
      <c r="Q9" s="54">
        <v>228</v>
      </c>
      <c r="R9" s="54">
        <v>78</v>
      </c>
      <c r="S9" s="53">
        <v>374</v>
      </c>
      <c r="T9" s="54">
        <v>1</v>
      </c>
      <c r="U9" s="53">
        <v>116</v>
      </c>
      <c r="V9" s="52">
        <v>183</v>
      </c>
      <c r="W9" s="54">
        <v>0</v>
      </c>
      <c r="X9" s="55">
        <v>183</v>
      </c>
      <c r="Y9" s="54">
        <v>20</v>
      </c>
      <c r="Z9" s="55">
        <v>13</v>
      </c>
      <c r="AA9" s="54">
        <v>168</v>
      </c>
      <c r="AB9" s="55">
        <v>2</v>
      </c>
      <c r="AC9" s="57">
        <v>586298</v>
      </c>
      <c r="AD9" s="57">
        <v>0</v>
      </c>
      <c r="AE9" s="58">
        <v>14404</v>
      </c>
      <c r="AF9" s="57">
        <v>0</v>
      </c>
    </row>
    <row r="10" spans="1:32" ht="14.25">
      <c r="A10" s="52">
        <v>3</v>
      </c>
      <c r="B10" s="53"/>
      <c r="C10" s="71" t="s">
        <v>222</v>
      </c>
      <c r="D10" s="54">
        <v>158</v>
      </c>
      <c r="E10" s="55">
        <v>80</v>
      </c>
      <c r="F10" s="54">
        <v>1</v>
      </c>
      <c r="G10" s="54">
        <v>298</v>
      </c>
      <c r="H10" s="54">
        <v>256</v>
      </c>
      <c r="I10" s="53">
        <v>537</v>
      </c>
      <c r="J10" s="54">
        <v>88</v>
      </c>
      <c r="K10" s="55">
        <v>39</v>
      </c>
      <c r="L10" s="55">
        <v>134</v>
      </c>
      <c r="M10" s="52">
        <v>173</v>
      </c>
      <c r="N10" s="56">
        <v>14</v>
      </c>
      <c r="O10" s="54">
        <v>126</v>
      </c>
      <c r="P10" s="53">
        <v>140</v>
      </c>
      <c r="Q10" s="54">
        <v>387</v>
      </c>
      <c r="R10" s="54">
        <v>14</v>
      </c>
      <c r="S10" s="53">
        <v>401</v>
      </c>
      <c r="T10" s="54">
        <v>1</v>
      </c>
      <c r="U10" s="53">
        <v>135</v>
      </c>
      <c r="V10" s="52">
        <v>144</v>
      </c>
      <c r="W10" s="54">
        <v>4</v>
      </c>
      <c r="X10" s="55">
        <v>139</v>
      </c>
      <c r="Y10" s="54">
        <v>9</v>
      </c>
      <c r="Z10" s="55">
        <v>0</v>
      </c>
      <c r="AA10" s="54">
        <v>143</v>
      </c>
      <c r="AB10" s="55">
        <v>1</v>
      </c>
      <c r="AC10" s="57">
        <v>1523444</v>
      </c>
      <c r="AD10" s="57">
        <v>0</v>
      </c>
      <c r="AE10" s="58">
        <v>8000</v>
      </c>
      <c r="AF10" s="57">
        <v>0</v>
      </c>
    </row>
    <row r="11" spans="1:32" ht="14.25">
      <c r="A11" s="52">
        <v>4</v>
      </c>
      <c r="B11" s="53"/>
      <c r="C11" s="70" t="s">
        <v>242</v>
      </c>
      <c r="D11" s="54">
        <v>35</v>
      </c>
      <c r="E11" s="55">
        <v>38</v>
      </c>
      <c r="F11" s="54">
        <v>6</v>
      </c>
      <c r="G11" s="54">
        <v>99</v>
      </c>
      <c r="H11" s="54">
        <v>102</v>
      </c>
      <c r="I11" s="53">
        <v>178</v>
      </c>
      <c r="J11" s="54">
        <v>17</v>
      </c>
      <c r="K11" s="55">
        <v>24</v>
      </c>
      <c r="L11" s="55">
        <v>37</v>
      </c>
      <c r="M11" s="52">
        <v>61</v>
      </c>
      <c r="N11" s="56">
        <v>33</v>
      </c>
      <c r="O11" s="54">
        <v>24</v>
      </c>
      <c r="P11" s="53">
        <v>57</v>
      </c>
      <c r="Q11" s="54">
        <v>65</v>
      </c>
      <c r="R11" s="54">
        <v>70</v>
      </c>
      <c r="S11" s="53">
        <v>135</v>
      </c>
      <c r="T11" s="54">
        <v>0</v>
      </c>
      <c r="U11" s="53">
        <v>43</v>
      </c>
      <c r="V11" s="52">
        <v>22</v>
      </c>
      <c r="W11" s="54">
        <v>1</v>
      </c>
      <c r="X11" s="55">
        <v>21</v>
      </c>
      <c r="Y11" s="54">
        <v>0</v>
      </c>
      <c r="Z11" s="55">
        <v>0</v>
      </c>
      <c r="AA11" s="54">
        <v>22</v>
      </c>
      <c r="AB11" s="55">
        <v>0</v>
      </c>
      <c r="AC11" s="57">
        <v>4726354</v>
      </c>
      <c r="AD11" s="57">
        <v>0</v>
      </c>
      <c r="AE11" s="58">
        <v>1590</v>
      </c>
      <c r="AF11" s="57">
        <v>0</v>
      </c>
    </row>
    <row r="12" spans="1:32" ht="14.25">
      <c r="A12" s="52">
        <v>5</v>
      </c>
      <c r="B12" s="53"/>
      <c r="C12" s="70" t="s">
        <v>236</v>
      </c>
      <c r="D12" s="54">
        <v>33</v>
      </c>
      <c r="E12" s="55">
        <v>9</v>
      </c>
      <c r="F12" s="54">
        <v>3</v>
      </c>
      <c r="G12" s="54">
        <v>52</v>
      </c>
      <c r="H12" s="54">
        <v>41</v>
      </c>
      <c r="I12" s="53">
        <v>97</v>
      </c>
      <c r="J12" s="54">
        <v>14</v>
      </c>
      <c r="K12" s="55">
        <v>7</v>
      </c>
      <c r="L12" s="55">
        <v>20</v>
      </c>
      <c r="M12" s="52">
        <v>27</v>
      </c>
      <c r="N12" s="56">
        <v>9</v>
      </c>
      <c r="O12" s="54">
        <v>29</v>
      </c>
      <c r="P12" s="53">
        <v>38</v>
      </c>
      <c r="Q12" s="54">
        <v>64</v>
      </c>
      <c r="R12" s="54">
        <v>15</v>
      </c>
      <c r="S12" s="53">
        <v>79</v>
      </c>
      <c r="T12" s="54">
        <v>0</v>
      </c>
      <c r="U12" s="53">
        <v>18</v>
      </c>
      <c r="V12" s="52">
        <v>20</v>
      </c>
      <c r="W12" s="54">
        <v>0</v>
      </c>
      <c r="X12" s="55">
        <v>20</v>
      </c>
      <c r="Y12" s="54">
        <v>1</v>
      </c>
      <c r="Z12" s="55">
        <v>2</v>
      </c>
      <c r="AA12" s="54">
        <v>18</v>
      </c>
      <c r="AB12" s="55">
        <v>0</v>
      </c>
      <c r="AC12" s="57">
        <v>169149</v>
      </c>
      <c r="AD12" s="57">
        <v>0</v>
      </c>
      <c r="AE12" s="58">
        <v>14146</v>
      </c>
      <c r="AF12" s="57">
        <v>0</v>
      </c>
    </row>
    <row r="13" spans="1:32" ht="14.25">
      <c r="A13" s="52">
        <v>6</v>
      </c>
      <c r="B13" s="53"/>
      <c r="C13" s="70" t="s">
        <v>229</v>
      </c>
      <c r="D13" s="54">
        <v>45</v>
      </c>
      <c r="E13" s="55">
        <v>44</v>
      </c>
      <c r="F13" s="54">
        <v>1</v>
      </c>
      <c r="G13" s="54">
        <v>65</v>
      </c>
      <c r="H13" s="54">
        <v>49</v>
      </c>
      <c r="I13" s="53">
        <v>155</v>
      </c>
      <c r="J13" s="54">
        <v>38</v>
      </c>
      <c r="K13" s="55">
        <v>27</v>
      </c>
      <c r="L13" s="55">
        <v>23</v>
      </c>
      <c r="M13" s="52">
        <v>50</v>
      </c>
      <c r="N13" s="56">
        <v>6</v>
      </c>
      <c r="O13" s="54">
        <v>27</v>
      </c>
      <c r="P13" s="53">
        <v>33</v>
      </c>
      <c r="Q13" s="54">
        <v>99</v>
      </c>
      <c r="R13" s="54">
        <v>22</v>
      </c>
      <c r="S13" s="53">
        <v>121</v>
      </c>
      <c r="T13" s="54">
        <v>3</v>
      </c>
      <c r="U13" s="53">
        <v>31</v>
      </c>
      <c r="V13" s="52">
        <v>67</v>
      </c>
      <c r="W13" s="54">
        <v>1</v>
      </c>
      <c r="X13" s="55">
        <v>66</v>
      </c>
      <c r="Y13" s="54">
        <v>4</v>
      </c>
      <c r="Z13" s="55">
        <v>13</v>
      </c>
      <c r="AA13" s="54">
        <v>53</v>
      </c>
      <c r="AB13" s="55">
        <v>1</v>
      </c>
      <c r="AC13" s="57">
        <v>1433630</v>
      </c>
      <c r="AD13" s="57">
        <v>0</v>
      </c>
      <c r="AE13" s="58">
        <v>11334</v>
      </c>
      <c r="AF13" s="57">
        <v>0</v>
      </c>
    </row>
    <row r="14" spans="1:32" ht="14.25">
      <c r="A14" s="52">
        <v>7</v>
      </c>
      <c r="B14" s="53"/>
      <c r="C14" s="70" t="s">
        <v>237</v>
      </c>
      <c r="D14" s="54">
        <v>21</v>
      </c>
      <c r="E14" s="55">
        <v>18</v>
      </c>
      <c r="F14" s="54">
        <v>1</v>
      </c>
      <c r="G14" s="54">
        <v>41</v>
      </c>
      <c r="H14" s="54">
        <v>36</v>
      </c>
      <c r="I14" s="53">
        <v>81</v>
      </c>
      <c r="J14" s="54">
        <v>18</v>
      </c>
      <c r="K14" s="55">
        <v>8</v>
      </c>
      <c r="L14" s="55">
        <v>15</v>
      </c>
      <c r="M14" s="52">
        <v>23</v>
      </c>
      <c r="N14" s="56">
        <v>3</v>
      </c>
      <c r="O14" s="54">
        <v>16</v>
      </c>
      <c r="P14" s="53">
        <v>19</v>
      </c>
      <c r="Q14" s="54">
        <v>53</v>
      </c>
      <c r="R14" s="54">
        <v>7</v>
      </c>
      <c r="S14" s="53">
        <v>60</v>
      </c>
      <c r="T14" s="54">
        <v>3</v>
      </c>
      <c r="U14" s="53">
        <v>18</v>
      </c>
      <c r="V14" s="52">
        <v>26</v>
      </c>
      <c r="W14" s="54">
        <v>0</v>
      </c>
      <c r="X14" s="55">
        <v>26</v>
      </c>
      <c r="Y14" s="54">
        <v>0</v>
      </c>
      <c r="Z14" s="55">
        <v>0</v>
      </c>
      <c r="AA14" s="54">
        <v>26</v>
      </c>
      <c r="AB14" s="55">
        <v>0</v>
      </c>
      <c r="AC14" s="57">
        <v>759765</v>
      </c>
      <c r="AD14" s="57">
        <v>0</v>
      </c>
      <c r="AE14" s="58">
        <v>3249</v>
      </c>
      <c r="AF14" s="57">
        <v>0</v>
      </c>
    </row>
    <row r="15" spans="1:32" ht="14.25">
      <c r="A15" s="52">
        <v>8</v>
      </c>
      <c r="B15" s="53"/>
      <c r="C15" s="70" t="s">
        <v>224</v>
      </c>
      <c r="D15" s="54">
        <v>61</v>
      </c>
      <c r="E15" s="55">
        <v>41</v>
      </c>
      <c r="F15" s="54">
        <v>0</v>
      </c>
      <c r="G15" s="54">
        <v>157</v>
      </c>
      <c r="H15" s="54">
        <v>157</v>
      </c>
      <c r="I15" s="53">
        <v>259</v>
      </c>
      <c r="J15" s="54">
        <v>47</v>
      </c>
      <c r="K15" s="55">
        <v>44</v>
      </c>
      <c r="L15" s="55">
        <v>52</v>
      </c>
      <c r="M15" s="52">
        <v>96</v>
      </c>
      <c r="N15" s="56">
        <v>10</v>
      </c>
      <c r="O15" s="54">
        <v>63</v>
      </c>
      <c r="P15" s="53">
        <v>73</v>
      </c>
      <c r="Q15" s="54">
        <v>159</v>
      </c>
      <c r="R15" s="54">
        <v>57</v>
      </c>
      <c r="S15" s="53">
        <v>216</v>
      </c>
      <c r="T15" s="54">
        <v>0</v>
      </c>
      <c r="U15" s="53">
        <v>43</v>
      </c>
      <c r="V15" s="52">
        <v>71</v>
      </c>
      <c r="W15" s="54">
        <v>2</v>
      </c>
      <c r="X15" s="55">
        <v>69</v>
      </c>
      <c r="Y15" s="54">
        <v>0</v>
      </c>
      <c r="Z15" s="55">
        <v>0</v>
      </c>
      <c r="AA15" s="54">
        <v>69</v>
      </c>
      <c r="AB15" s="55">
        <v>2</v>
      </c>
      <c r="AC15" s="57">
        <v>1955432</v>
      </c>
      <c r="AD15" s="57">
        <v>0</v>
      </c>
      <c r="AE15" s="58">
        <v>7843</v>
      </c>
      <c r="AF15" s="57">
        <v>0</v>
      </c>
    </row>
    <row r="16" spans="1:32" ht="14.25">
      <c r="A16" s="52">
        <v>9</v>
      </c>
      <c r="B16" s="53"/>
      <c r="C16" s="70" t="s">
        <v>235</v>
      </c>
      <c r="D16" s="54">
        <v>20</v>
      </c>
      <c r="E16" s="55">
        <v>22</v>
      </c>
      <c r="F16" s="54">
        <v>0</v>
      </c>
      <c r="G16" s="54">
        <v>27</v>
      </c>
      <c r="H16" s="54">
        <v>25</v>
      </c>
      <c r="I16" s="53">
        <v>69</v>
      </c>
      <c r="J16" s="54">
        <v>19</v>
      </c>
      <c r="K16" s="55">
        <v>8</v>
      </c>
      <c r="L16" s="55">
        <v>15</v>
      </c>
      <c r="M16" s="52">
        <v>23</v>
      </c>
      <c r="N16" s="56">
        <v>4</v>
      </c>
      <c r="O16" s="54">
        <v>11</v>
      </c>
      <c r="P16" s="53">
        <v>15</v>
      </c>
      <c r="Q16" s="54">
        <v>42</v>
      </c>
      <c r="R16" s="54">
        <v>15</v>
      </c>
      <c r="S16" s="53">
        <v>57</v>
      </c>
      <c r="T16" s="54">
        <v>0</v>
      </c>
      <c r="U16" s="53">
        <v>12</v>
      </c>
      <c r="V16" s="52">
        <v>45</v>
      </c>
      <c r="W16" s="54">
        <v>0</v>
      </c>
      <c r="X16" s="55">
        <v>44</v>
      </c>
      <c r="Y16" s="54">
        <v>8</v>
      </c>
      <c r="Z16" s="55">
        <v>4</v>
      </c>
      <c r="AA16" s="54">
        <v>41</v>
      </c>
      <c r="AB16" s="55">
        <v>0</v>
      </c>
      <c r="AC16" s="57">
        <v>196631</v>
      </c>
      <c r="AD16" s="57">
        <v>0</v>
      </c>
      <c r="AE16" s="58">
        <v>881.9</v>
      </c>
      <c r="AF16" s="57">
        <v>0</v>
      </c>
    </row>
    <row r="17" spans="1:32" ht="14.25">
      <c r="A17" s="52">
        <v>10</v>
      </c>
      <c r="B17" s="53"/>
      <c r="C17" s="70" t="s">
        <v>244</v>
      </c>
      <c r="D17" s="54">
        <v>36</v>
      </c>
      <c r="E17" s="55">
        <v>26</v>
      </c>
      <c r="F17" s="54">
        <v>0</v>
      </c>
      <c r="G17" s="54">
        <v>192</v>
      </c>
      <c r="H17" s="54">
        <v>187</v>
      </c>
      <c r="I17" s="53">
        <v>254</v>
      </c>
      <c r="J17" s="54">
        <v>15</v>
      </c>
      <c r="K17" s="55">
        <v>40</v>
      </c>
      <c r="L17" s="55">
        <v>125</v>
      </c>
      <c r="M17" s="52">
        <v>165</v>
      </c>
      <c r="N17" s="56">
        <v>31</v>
      </c>
      <c r="O17" s="54">
        <v>17</v>
      </c>
      <c r="P17" s="53">
        <v>48</v>
      </c>
      <c r="Q17" s="54">
        <v>92</v>
      </c>
      <c r="R17" s="54">
        <v>136</v>
      </c>
      <c r="S17" s="53">
        <v>228</v>
      </c>
      <c r="T17" s="54">
        <v>3</v>
      </c>
      <c r="U17" s="53">
        <v>23</v>
      </c>
      <c r="V17" s="52">
        <v>35</v>
      </c>
      <c r="W17" s="54">
        <v>2</v>
      </c>
      <c r="X17" s="55">
        <v>33</v>
      </c>
      <c r="Y17" s="54">
        <v>0</v>
      </c>
      <c r="Z17" s="55">
        <v>0</v>
      </c>
      <c r="AA17" s="54">
        <v>35</v>
      </c>
      <c r="AB17" s="55">
        <v>0</v>
      </c>
      <c r="AC17" s="57">
        <v>83772</v>
      </c>
      <c r="AD17" s="57">
        <v>0</v>
      </c>
      <c r="AE17" s="58">
        <v>0</v>
      </c>
      <c r="AF17" s="57">
        <v>0</v>
      </c>
    </row>
    <row r="18" spans="1:32" ht="14.25">
      <c r="A18" s="52">
        <v>11</v>
      </c>
      <c r="B18" s="53"/>
      <c r="C18" s="70" t="s">
        <v>243</v>
      </c>
      <c r="D18" s="54">
        <v>14</v>
      </c>
      <c r="E18" s="55">
        <v>18</v>
      </c>
      <c r="F18" s="54">
        <v>0</v>
      </c>
      <c r="G18" s="54">
        <v>35</v>
      </c>
      <c r="H18" s="54">
        <v>28</v>
      </c>
      <c r="I18" s="53">
        <v>67</v>
      </c>
      <c r="J18" s="54">
        <v>14</v>
      </c>
      <c r="K18" s="55">
        <v>2</v>
      </c>
      <c r="L18" s="55">
        <v>7</v>
      </c>
      <c r="M18" s="52">
        <v>9</v>
      </c>
      <c r="N18" s="56">
        <v>2</v>
      </c>
      <c r="O18" s="54">
        <v>23</v>
      </c>
      <c r="P18" s="53">
        <v>25</v>
      </c>
      <c r="Q18" s="54">
        <v>46</v>
      </c>
      <c r="R18" s="54">
        <v>2</v>
      </c>
      <c r="S18" s="53">
        <v>48</v>
      </c>
      <c r="T18" s="54">
        <v>1</v>
      </c>
      <c r="U18" s="53">
        <v>18</v>
      </c>
      <c r="V18" s="52">
        <v>20</v>
      </c>
      <c r="W18" s="54">
        <v>0</v>
      </c>
      <c r="X18" s="55">
        <v>20</v>
      </c>
      <c r="Y18" s="54">
        <v>5</v>
      </c>
      <c r="Z18" s="55">
        <v>0</v>
      </c>
      <c r="AA18" s="54">
        <v>20</v>
      </c>
      <c r="AB18" s="55">
        <v>0</v>
      </c>
      <c r="AC18" s="57">
        <v>12960</v>
      </c>
      <c r="AD18" s="57">
        <v>0</v>
      </c>
      <c r="AE18" s="58">
        <v>1138</v>
      </c>
      <c r="AF18" s="57">
        <v>0</v>
      </c>
    </row>
    <row r="19" spans="1:32" ht="14.25">
      <c r="A19" s="52">
        <v>12</v>
      </c>
      <c r="B19" s="53"/>
      <c r="C19" s="70" t="s">
        <v>217</v>
      </c>
      <c r="D19" s="54">
        <v>110</v>
      </c>
      <c r="E19" s="55">
        <v>16</v>
      </c>
      <c r="F19" s="54">
        <v>0</v>
      </c>
      <c r="G19" s="54">
        <v>269</v>
      </c>
      <c r="H19" s="54">
        <v>257</v>
      </c>
      <c r="I19" s="53">
        <v>395</v>
      </c>
      <c r="J19" s="54">
        <v>83</v>
      </c>
      <c r="K19" s="55">
        <v>87</v>
      </c>
      <c r="L19" s="55">
        <v>120</v>
      </c>
      <c r="M19" s="52">
        <v>207</v>
      </c>
      <c r="N19" s="56">
        <v>7</v>
      </c>
      <c r="O19" s="54">
        <v>49</v>
      </c>
      <c r="P19" s="53">
        <v>56</v>
      </c>
      <c r="Q19" s="54">
        <v>217</v>
      </c>
      <c r="R19" s="54">
        <v>129</v>
      </c>
      <c r="S19" s="53">
        <v>346</v>
      </c>
      <c r="T19" s="54">
        <v>4</v>
      </c>
      <c r="U19" s="53">
        <v>45</v>
      </c>
      <c r="V19" s="52">
        <v>169</v>
      </c>
      <c r="W19" s="54">
        <v>0</v>
      </c>
      <c r="X19" s="55">
        <v>169</v>
      </c>
      <c r="Y19" s="54">
        <v>4</v>
      </c>
      <c r="Z19" s="55">
        <v>0</v>
      </c>
      <c r="AA19" s="54">
        <v>169</v>
      </c>
      <c r="AB19" s="55">
        <v>0</v>
      </c>
      <c r="AC19" s="57">
        <v>2503351</v>
      </c>
      <c r="AD19" s="57">
        <v>86633</v>
      </c>
      <c r="AE19" s="58">
        <v>22484</v>
      </c>
      <c r="AF19" s="57">
        <v>2000</v>
      </c>
    </row>
    <row r="20" spans="1:32" ht="14.25">
      <c r="A20" s="52">
        <v>13</v>
      </c>
      <c r="B20" s="53"/>
      <c r="C20" s="70" t="s">
        <v>232</v>
      </c>
      <c r="D20" s="54">
        <v>48</v>
      </c>
      <c r="E20" s="55">
        <v>65</v>
      </c>
      <c r="F20" s="54">
        <v>19</v>
      </c>
      <c r="G20" s="54">
        <v>222</v>
      </c>
      <c r="H20" s="54">
        <v>222</v>
      </c>
      <c r="I20" s="53">
        <v>354</v>
      </c>
      <c r="J20" s="54">
        <v>58</v>
      </c>
      <c r="K20" s="55">
        <v>49</v>
      </c>
      <c r="L20" s="55">
        <v>104</v>
      </c>
      <c r="M20" s="52">
        <v>153</v>
      </c>
      <c r="N20" s="56">
        <v>28</v>
      </c>
      <c r="O20" s="54">
        <v>59</v>
      </c>
      <c r="P20" s="53">
        <v>87</v>
      </c>
      <c r="Q20" s="54">
        <v>198</v>
      </c>
      <c r="R20" s="54">
        <v>100</v>
      </c>
      <c r="S20" s="53">
        <v>298</v>
      </c>
      <c r="T20" s="54">
        <v>0</v>
      </c>
      <c r="U20" s="53">
        <v>56</v>
      </c>
      <c r="V20" s="52">
        <v>98</v>
      </c>
      <c r="W20" s="54">
        <v>0</v>
      </c>
      <c r="X20" s="55">
        <v>98</v>
      </c>
      <c r="Y20" s="54">
        <v>0</v>
      </c>
      <c r="Z20" s="55">
        <v>0</v>
      </c>
      <c r="AA20" s="54">
        <v>98</v>
      </c>
      <c r="AB20" s="55">
        <v>0</v>
      </c>
      <c r="AC20" s="57">
        <v>804206.33</v>
      </c>
      <c r="AD20" s="57">
        <v>0</v>
      </c>
      <c r="AE20" s="58">
        <v>5000</v>
      </c>
      <c r="AF20" s="57">
        <v>0</v>
      </c>
    </row>
    <row r="21" spans="1:32" ht="14.25">
      <c r="A21" s="52">
        <v>14</v>
      </c>
      <c r="B21" s="53"/>
      <c r="C21" s="70" t="s">
        <v>231</v>
      </c>
      <c r="D21" s="54">
        <v>8</v>
      </c>
      <c r="E21" s="55">
        <v>20</v>
      </c>
      <c r="F21" s="54">
        <v>1</v>
      </c>
      <c r="G21" s="54">
        <v>29</v>
      </c>
      <c r="H21" s="54">
        <v>22</v>
      </c>
      <c r="I21" s="53">
        <v>58</v>
      </c>
      <c r="J21" s="54">
        <v>17</v>
      </c>
      <c r="K21" s="55">
        <v>8</v>
      </c>
      <c r="L21" s="55">
        <v>0</v>
      </c>
      <c r="M21" s="52">
        <v>8</v>
      </c>
      <c r="N21" s="56">
        <v>9</v>
      </c>
      <c r="O21" s="54">
        <v>6</v>
      </c>
      <c r="P21" s="53">
        <v>15</v>
      </c>
      <c r="Q21" s="54">
        <v>28</v>
      </c>
      <c r="R21" s="54">
        <v>12</v>
      </c>
      <c r="S21" s="53">
        <v>40</v>
      </c>
      <c r="T21" s="54">
        <v>3</v>
      </c>
      <c r="U21" s="53">
        <v>15</v>
      </c>
      <c r="V21" s="52">
        <v>19</v>
      </c>
      <c r="W21" s="54">
        <v>0</v>
      </c>
      <c r="X21" s="55">
        <v>19</v>
      </c>
      <c r="Y21" s="54">
        <v>10</v>
      </c>
      <c r="Z21" s="55">
        <v>0</v>
      </c>
      <c r="AA21" s="54">
        <v>17</v>
      </c>
      <c r="AB21" s="55">
        <v>2</v>
      </c>
      <c r="AC21" s="57">
        <v>646</v>
      </c>
      <c r="AD21" s="57">
        <v>0</v>
      </c>
      <c r="AE21" s="58">
        <v>0</v>
      </c>
      <c r="AF21" s="57">
        <v>0</v>
      </c>
    </row>
    <row r="22" spans="1:32" ht="14.25">
      <c r="A22" s="52">
        <v>15</v>
      </c>
      <c r="B22" s="53"/>
      <c r="C22" s="70" t="s">
        <v>233</v>
      </c>
      <c r="D22" s="54">
        <v>38</v>
      </c>
      <c r="E22" s="55">
        <v>65</v>
      </c>
      <c r="F22" s="54">
        <v>0</v>
      </c>
      <c r="G22" s="54">
        <v>130</v>
      </c>
      <c r="H22" s="54">
        <v>119</v>
      </c>
      <c r="I22" s="53">
        <v>233</v>
      </c>
      <c r="J22" s="54">
        <v>45</v>
      </c>
      <c r="K22" s="55">
        <v>25</v>
      </c>
      <c r="L22" s="55">
        <v>21</v>
      </c>
      <c r="M22" s="52">
        <v>46</v>
      </c>
      <c r="N22" s="56">
        <v>51</v>
      </c>
      <c r="O22" s="54">
        <v>27</v>
      </c>
      <c r="P22" s="53">
        <v>78</v>
      </c>
      <c r="Q22" s="54">
        <v>121</v>
      </c>
      <c r="R22" s="54">
        <v>48</v>
      </c>
      <c r="S22" s="53">
        <v>169</v>
      </c>
      <c r="T22" s="54">
        <v>3</v>
      </c>
      <c r="U22" s="53">
        <v>61</v>
      </c>
      <c r="V22" s="52">
        <v>77</v>
      </c>
      <c r="W22" s="54">
        <v>3</v>
      </c>
      <c r="X22" s="55">
        <v>74</v>
      </c>
      <c r="Y22" s="54">
        <v>10</v>
      </c>
      <c r="Z22" s="55">
        <v>7</v>
      </c>
      <c r="AA22" s="54">
        <v>70</v>
      </c>
      <c r="AB22" s="55">
        <v>0</v>
      </c>
      <c r="AC22" s="57">
        <v>1375731</v>
      </c>
      <c r="AD22" s="57">
        <v>0</v>
      </c>
      <c r="AE22" s="58">
        <v>5211</v>
      </c>
      <c r="AF22" s="57">
        <v>0</v>
      </c>
    </row>
    <row r="23" spans="1:32" ht="14.25">
      <c r="A23" s="52">
        <v>16</v>
      </c>
      <c r="B23" s="53"/>
      <c r="C23" s="70" t="s">
        <v>240</v>
      </c>
      <c r="D23" s="54">
        <v>173</v>
      </c>
      <c r="E23" s="55">
        <v>136</v>
      </c>
      <c r="F23" s="54">
        <v>3</v>
      </c>
      <c r="G23" s="54">
        <v>188</v>
      </c>
      <c r="H23" s="54">
        <v>172</v>
      </c>
      <c r="I23" s="53">
        <v>500</v>
      </c>
      <c r="J23" s="54">
        <v>84</v>
      </c>
      <c r="K23" s="55">
        <v>51</v>
      </c>
      <c r="L23" s="55">
        <v>89</v>
      </c>
      <c r="M23" s="52">
        <v>140</v>
      </c>
      <c r="N23" s="56">
        <v>22</v>
      </c>
      <c r="O23" s="54">
        <v>147</v>
      </c>
      <c r="P23" s="53">
        <v>169</v>
      </c>
      <c r="Q23" s="54">
        <v>298</v>
      </c>
      <c r="R23" s="54">
        <v>95</v>
      </c>
      <c r="S23" s="53">
        <v>393</v>
      </c>
      <c r="T23" s="54">
        <v>4</v>
      </c>
      <c r="U23" s="53">
        <v>103</v>
      </c>
      <c r="V23" s="52">
        <v>142</v>
      </c>
      <c r="W23" s="54">
        <v>6</v>
      </c>
      <c r="X23" s="55">
        <v>136</v>
      </c>
      <c r="Y23" s="54">
        <v>5</v>
      </c>
      <c r="Z23" s="55">
        <v>0</v>
      </c>
      <c r="AA23" s="54">
        <v>142</v>
      </c>
      <c r="AB23" s="55">
        <v>0</v>
      </c>
      <c r="AC23" s="57">
        <v>34887</v>
      </c>
      <c r="AD23" s="57">
        <v>0</v>
      </c>
      <c r="AE23" s="58">
        <v>56</v>
      </c>
      <c r="AF23" s="57">
        <v>0</v>
      </c>
    </row>
    <row r="24" spans="1:32" ht="14.25">
      <c r="A24" s="52">
        <v>17</v>
      </c>
      <c r="B24" s="53"/>
      <c r="C24" s="70" t="s">
        <v>305</v>
      </c>
      <c r="D24" s="54">
        <v>14</v>
      </c>
      <c r="E24" s="55">
        <v>24</v>
      </c>
      <c r="F24" s="54">
        <v>0</v>
      </c>
      <c r="G24" s="54">
        <v>55</v>
      </c>
      <c r="H24" s="54">
        <v>47</v>
      </c>
      <c r="I24" s="53">
        <v>93</v>
      </c>
      <c r="J24" s="54">
        <v>25</v>
      </c>
      <c r="K24" s="55">
        <v>19</v>
      </c>
      <c r="L24" s="55">
        <v>10</v>
      </c>
      <c r="M24" s="52">
        <v>29</v>
      </c>
      <c r="N24" s="56">
        <v>8</v>
      </c>
      <c r="O24" s="54">
        <v>12</v>
      </c>
      <c r="P24" s="53">
        <v>20</v>
      </c>
      <c r="Q24" s="54">
        <v>65</v>
      </c>
      <c r="R24" s="54">
        <v>9</v>
      </c>
      <c r="S24" s="53">
        <v>74</v>
      </c>
      <c r="T24" s="54">
        <v>2</v>
      </c>
      <c r="U24" s="53">
        <v>17</v>
      </c>
      <c r="V24" s="52">
        <v>19</v>
      </c>
      <c r="W24" s="54">
        <v>7</v>
      </c>
      <c r="X24" s="55">
        <v>12</v>
      </c>
      <c r="Y24" s="54">
        <v>4</v>
      </c>
      <c r="Z24" s="55">
        <v>1</v>
      </c>
      <c r="AA24" s="54">
        <v>18</v>
      </c>
      <c r="AB24" s="55">
        <v>0</v>
      </c>
      <c r="AC24" s="57">
        <v>2056</v>
      </c>
      <c r="AD24" s="57">
        <v>0</v>
      </c>
      <c r="AE24" s="58">
        <v>0</v>
      </c>
      <c r="AF24" s="57">
        <v>0</v>
      </c>
    </row>
    <row r="25" spans="1:32" ht="14.25">
      <c r="A25" s="52">
        <v>18</v>
      </c>
      <c r="B25" s="53"/>
      <c r="C25" s="71" t="s">
        <v>241</v>
      </c>
      <c r="D25" s="54">
        <v>37</v>
      </c>
      <c r="E25" s="55">
        <v>74</v>
      </c>
      <c r="F25" s="54">
        <v>13</v>
      </c>
      <c r="G25" s="54">
        <v>33</v>
      </c>
      <c r="H25" s="54">
        <v>31</v>
      </c>
      <c r="I25" s="53">
        <v>157</v>
      </c>
      <c r="J25" s="54">
        <v>21</v>
      </c>
      <c r="K25" s="55">
        <v>10</v>
      </c>
      <c r="L25" s="55">
        <v>23</v>
      </c>
      <c r="M25" s="52">
        <v>33</v>
      </c>
      <c r="N25" s="56">
        <v>15</v>
      </c>
      <c r="O25" s="54">
        <v>19</v>
      </c>
      <c r="P25" s="53">
        <v>34</v>
      </c>
      <c r="Q25" s="54">
        <v>56</v>
      </c>
      <c r="R25" s="54">
        <v>32</v>
      </c>
      <c r="S25" s="53">
        <v>88</v>
      </c>
      <c r="T25" s="54">
        <v>2</v>
      </c>
      <c r="U25" s="53">
        <v>67</v>
      </c>
      <c r="V25" s="52">
        <v>38</v>
      </c>
      <c r="W25" s="54">
        <v>2</v>
      </c>
      <c r="X25" s="55">
        <v>25</v>
      </c>
      <c r="Y25" s="54">
        <v>5</v>
      </c>
      <c r="Z25" s="55">
        <v>0</v>
      </c>
      <c r="AA25" s="54">
        <v>38</v>
      </c>
      <c r="AB25" s="55">
        <v>0</v>
      </c>
      <c r="AC25" s="57">
        <v>94258</v>
      </c>
      <c r="AD25" s="57">
        <v>0</v>
      </c>
      <c r="AE25" s="58">
        <v>6896</v>
      </c>
      <c r="AF25" s="57">
        <v>0</v>
      </c>
    </row>
    <row r="26" spans="1:32" ht="14.25">
      <c r="A26" s="52">
        <v>19</v>
      </c>
      <c r="B26" s="53"/>
      <c r="C26" s="70" t="s">
        <v>221</v>
      </c>
      <c r="D26" s="54">
        <v>704</v>
      </c>
      <c r="E26" s="55">
        <v>191</v>
      </c>
      <c r="F26" s="54">
        <v>41</v>
      </c>
      <c r="G26" s="54">
        <v>1139</v>
      </c>
      <c r="H26" s="54">
        <v>924</v>
      </c>
      <c r="I26" s="53">
        <v>2075</v>
      </c>
      <c r="J26" s="54">
        <v>509</v>
      </c>
      <c r="K26" s="55">
        <v>72</v>
      </c>
      <c r="L26" s="55">
        <v>384</v>
      </c>
      <c r="M26" s="52">
        <v>456</v>
      </c>
      <c r="N26" s="56">
        <v>113</v>
      </c>
      <c r="O26" s="54">
        <v>408</v>
      </c>
      <c r="P26" s="53">
        <v>521</v>
      </c>
      <c r="Q26" s="54">
        <v>1285</v>
      </c>
      <c r="R26" s="54">
        <v>201</v>
      </c>
      <c r="S26" s="53">
        <v>1486</v>
      </c>
      <c r="T26" s="54">
        <v>45</v>
      </c>
      <c r="U26" s="53">
        <v>544</v>
      </c>
      <c r="V26" s="52">
        <v>969</v>
      </c>
      <c r="W26" s="54">
        <v>27</v>
      </c>
      <c r="X26" s="55">
        <v>942</v>
      </c>
      <c r="Y26" s="54">
        <v>146</v>
      </c>
      <c r="Z26" s="55">
        <v>0</v>
      </c>
      <c r="AA26" s="54">
        <v>933</v>
      </c>
      <c r="AB26" s="55">
        <v>36</v>
      </c>
      <c r="AC26" s="57">
        <v>2319532</v>
      </c>
      <c r="AD26" s="57">
        <v>0</v>
      </c>
      <c r="AE26" s="58">
        <v>0</v>
      </c>
      <c r="AF26" s="57">
        <v>0</v>
      </c>
    </row>
    <row r="27" spans="1:32" ht="14.25">
      <c r="A27" s="52">
        <v>20</v>
      </c>
      <c r="B27" s="53"/>
      <c r="C27" s="70" t="s">
        <v>239</v>
      </c>
      <c r="D27" s="54">
        <v>45</v>
      </c>
      <c r="E27" s="55">
        <v>27</v>
      </c>
      <c r="F27" s="54">
        <v>13</v>
      </c>
      <c r="G27" s="54">
        <v>41</v>
      </c>
      <c r="H27" s="54">
        <v>33</v>
      </c>
      <c r="I27" s="53">
        <v>126</v>
      </c>
      <c r="J27" s="54">
        <v>34</v>
      </c>
      <c r="K27" s="55">
        <v>2</v>
      </c>
      <c r="L27" s="55">
        <v>18</v>
      </c>
      <c r="M27" s="52">
        <v>20</v>
      </c>
      <c r="N27" s="56">
        <v>12</v>
      </c>
      <c r="O27" s="54">
        <v>24</v>
      </c>
      <c r="P27" s="53">
        <v>36</v>
      </c>
      <c r="Q27" s="54">
        <v>77</v>
      </c>
      <c r="R27" s="54">
        <v>13</v>
      </c>
      <c r="S27" s="53">
        <v>90</v>
      </c>
      <c r="T27" s="54">
        <v>7</v>
      </c>
      <c r="U27" s="53">
        <v>29</v>
      </c>
      <c r="V27" s="52">
        <v>54</v>
      </c>
      <c r="W27" s="54">
        <v>0</v>
      </c>
      <c r="X27" s="55">
        <v>54</v>
      </c>
      <c r="Y27" s="54">
        <v>0</v>
      </c>
      <c r="Z27" s="55">
        <v>0</v>
      </c>
      <c r="AA27" s="54">
        <v>53</v>
      </c>
      <c r="AB27" s="55">
        <v>1</v>
      </c>
      <c r="AC27" s="57">
        <v>20780</v>
      </c>
      <c r="AD27" s="57">
        <v>0</v>
      </c>
      <c r="AE27" s="58">
        <v>266</v>
      </c>
      <c r="AF27" s="57">
        <v>0</v>
      </c>
    </row>
    <row r="28" spans="1:32" ht="14.25">
      <c r="A28" s="52">
        <v>21</v>
      </c>
      <c r="B28" s="53"/>
      <c r="C28" s="70" t="s">
        <v>225</v>
      </c>
      <c r="D28" s="54">
        <v>14</v>
      </c>
      <c r="E28" s="55">
        <v>21</v>
      </c>
      <c r="F28" s="54">
        <v>7</v>
      </c>
      <c r="G28" s="54">
        <v>37</v>
      </c>
      <c r="H28" s="54">
        <v>35</v>
      </c>
      <c r="I28" s="53">
        <v>79</v>
      </c>
      <c r="J28" s="54">
        <v>17</v>
      </c>
      <c r="K28" s="55">
        <v>9</v>
      </c>
      <c r="L28" s="55">
        <v>22</v>
      </c>
      <c r="M28" s="52">
        <v>31</v>
      </c>
      <c r="N28" s="56">
        <v>5</v>
      </c>
      <c r="O28" s="54">
        <v>13</v>
      </c>
      <c r="P28" s="53">
        <v>18</v>
      </c>
      <c r="Q28" s="54">
        <v>49</v>
      </c>
      <c r="R28" s="54">
        <v>17</v>
      </c>
      <c r="S28" s="53">
        <v>66</v>
      </c>
      <c r="T28" s="54">
        <v>1</v>
      </c>
      <c r="U28" s="53">
        <v>12</v>
      </c>
      <c r="V28" s="52">
        <v>29</v>
      </c>
      <c r="W28" s="54">
        <v>2</v>
      </c>
      <c r="X28" s="55">
        <v>27</v>
      </c>
      <c r="Y28" s="54">
        <v>0</v>
      </c>
      <c r="Z28" s="55">
        <v>0</v>
      </c>
      <c r="AA28" s="54">
        <v>28</v>
      </c>
      <c r="AB28" s="55">
        <v>1</v>
      </c>
      <c r="AC28" s="57">
        <v>567251</v>
      </c>
      <c r="AD28" s="57">
        <v>0</v>
      </c>
      <c r="AE28" s="58">
        <v>54625</v>
      </c>
      <c r="AF28" s="57">
        <v>0</v>
      </c>
    </row>
    <row r="29" spans="1:32" ht="14.25">
      <c r="A29" s="52">
        <v>22</v>
      </c>
      <c r="B29" s="53"/>
      <c r="C29" s="70" t="s">
        <v>230</v>
      </c>
      <c r="D29" s="54">
        <v>34</v>
      </c>
      <c r="E29" s="55">
        <v>36</v>
      </c>
      <c r="F29" s="54">
        <v>0</v>
      </c>
      <c r="G29" s="54">
        <v>69</v>
      </c>
      <c r="H29" s="54">
        <v>68</v>
      </c>
      <c r="I29" s="53">
        <v>139</v>
      </c>
      <c r="J29" s="54">
        <v>30</v>
      </c>
      <c r="K29" s="55">
        <v>16</v>
      </c>
      <c r="L29" s="55">
        <v>20</v>
      </c>
      <c r="M29" s="52">
        <v>36</v>
      </c>
      <c r="N29" s="56">
        <v>5</v>
      </c>
      <c r="O29" s="54">
        <v>39</v>
      </c>
      <c r="P29" s="53">
        <v>44</v>
      </c>
      <c r="Q29" s="54">
        <v>98</v>
      </c>
      <c r="R29" s="54">
        <v>12</v>
      </c>
      <c r="S29" s="53">
        <v>110</v>
      </c>
      <c r="T29" s="54">
        <v>3</v>
      </c>
      <c r="U29" s="53">
        <v>26</v>
      </c>
      <c r="V29" s="52">
        <v>44</v>
      </c>
      <c r="W29" s="54">
        <v>0</v>
      </c>
      <c r="X29" s="55">
        <v>44</v>
      </c>
      <c r="Y29" s="54">
        <v>6</v>
      </c>
      <c r="Z29" s="55">
        <v>3</v>
      </c>
      <c r="AA29" s="54">
        <v>40</v>
      </c>
      <c r="AB29" s="55">
        <v>1</v>
      </c>
      <c r="AC29" s="57">
        <v>570277</v>
      </c>
      <c r="AD29" s="57">
        <v>0</v>
      </c>
      <c r="AE29" s="58">
        <v>13479</v>
      </c>
      <c r="AF29" s="57">
        <v>0</v>
      </c>
    </row>
    <row r="30" spans="1:32" ht="14.25">
      <c r="A30" s="52">
        <v>23</v>
      </c>
      <c r="B30" s="53"/>
      <c r="C30" s="70" t="s">
        <v>227</v>
      </c>
      <c r="D30" s="54">
        <v>3</v>
      </c>
      <c r="E30" s="55">
        <v>17</v>
      </c>
      <c r="F30" s="54">
        <v>0</v>
      </c>
      <c r="G30" s="54">
        <v>10</v>
      </c>
      <c r="H30" s="54">
        <v>10</v>
      </c>
      <c r="I30" s="53">
        <v>30</v>
      </c>
      <c r="J30" s="54">
        <v>13</v>
      </c>
      <c r="K30" s="55">
        <v>1</v>
      </c>
      <c r="L30" s="55">
        <v>3</v>
      </c>
      <c r="M30" s="52">
        <v>4</v>
      </c>
      <c r="N30" s="56">
        <v>0</v>
      </c>
      <c r="O30" s="54">
        <v>8</v>
      </c>
      <c r="P30" s="53">
        <v>8</v>
      </c>
      <c r="Q30" s="54">
        <v>23</v>
      </c>
      <c r="R30" s="54">
        <v>2</v>
      </c>
      <c r="S30" s="53">
        <v>25</v>
      </c>
      <c r="T30" s="54">
        <v>0</v>
      </c>
      <c r="U30" s="53">
        <v>5</v>
      </c>
      <c r="V30" s="52">
        <v>25</v>
      </c>
      <c r="W30" s="54">
        <v>0</v>
      </c>
      <c r="X30" s="55">
        <v>25</v>
      </c>
      <c r="Y30" s="54">
        <v>0</v>
      </c>
      <c r="Z30" s="55">
        <v>8</v>
      </c>
      <c r="AA30" s="54">
        <v>17</v>
      </c>
      <c r="AB30" s="55">
        <v>0</v>
      </c>
      <c r="AC30" s="57">
        <v>16180</v>
      </c>
      <c r="AD30" s="57">
        <v>0</v>
      </c>
      <c r="AE30" s="58">
        <v>0</v>
      </c>
      <c r="AF30" s="57">
        <v>0</v>
      </c>
    </row>
    <row r="31" spans="1:32" ht="14.25">
      <c r="A31" s="52">
        <v>24</v>
      </c>
      <c r="B31" s="53"/>
      <c r="C31" s="70" t="s">
        <v>234</v>
      </c>
      <c r="D31" s="54">
        <v>20</v>
      </c>
      <c r="E31" s="55">
        <v>42</v>
      </c>
      <c r="F31" s="54">
        <v>0</v>
      </c>
      <c r="G31" s="54">
        <v>175</v>
      </c>
      <c r="H31" s="54">
        <v>164</v>
      </c>
      <c r="I31" s="53">
        <v>237</v>
      </c>
      <c r="J31" s="54">
        <v>46</v>
      </c>
      <c r="K31" s="55">
        <v>18</v>
      </c>
      <c r="L31" s="55">
        <v>57</v>
      </c>
      <c r="M31" s="52">
        <v>75</v>
      </c>
      <c r="N31" s="56">
        <v>15</v>
      </c>
      <c r="O31" s="54">
        <v>75</v>
      </c>
      <c r="P31" s="53">
        <v>90</v>
      </c>
      <c r="Q31" s="54">
        <v>183</v>
      </c>
      <c r="R31" s="54">
        <v>28</v>
      </c>
      <c r="S31" s="53">
        <v>211</v>
      </c>
      <c r="T31" s="54">
        <v>3</v>
      </c>
      <c r="U31" s="53">
        <v>23</v>
      </c>
      <c r="V31" s="52">
        <v>75</v>
      </c>
      <c r="W31" s="54">
        <v>1</v>
      </c>
      <c r="X31" s="55">
        <v>74</v>
      </c>
      <c r="Y31" s="54">
        <v>6</v>
      </c>
      <c r="Z31" s="55">
        <v>0</v>
      </c>
      <c r="AA31" s="54">
        <v>75</v>
      </c>
      <c r="AB31" s="55">
        <v>0</v>
      </c>
      <c r="AC31" s="57">
        <v>158156</v>
      </c>
      <c r="AD31" s="57">
        <v>0</v>
      </c>
      <c r="AE31" s="58">
        <v>2175</v>
      </c>
      <c r="AF31" s="57">
        <v>0</v>
      </c>
    </row>
    <row r="32" spans="1:32" ht="14.25">
      <c r="A32" s="52">
        <v>25</v>
      </c>
      <c r="B32" s="53"/>
      <c r="C32" s="70" t="s">
        <v>228</v>
      </c>
      <c r="D32" s="54">
        <v>18</v>
      </c>
      <c r="E32" s="55">
        <v>25</v>
      </c>
      <c r="F32" s="54">
        <v>0</v>
      </c>
      <c r="G32" s="54">
        <v>30</v>
      </c>
      <c r="H32" s="54">
        <v>29</v>
      </c>
      <c r="I32" s="53">
        <v>73</v>
      </c>
      <c r="J32" s="54">
        <v>14</v>
      </c>
      <c r="K32" s="55">
        <v>8</v>
      </c>
      <c r="L32" s="55">
        <v>15</v>
      </c>
      <c r="M32" s="52">
        <v>23</v>
      </c>
      <c r="N32" s="56">
        <v>2</v>
      </c>
      <c r="O32" s="54">
        <v>15</v>
      </c>
      <c r="P32" s="53">
        <v>17</v>
      </c>
      <c r="Q32" s="54">
        <v>46</v>
      </c>
      <c r="R32" s="54">
        <v>8</v>
      </c>
      <c r="S32" s="53">
        <v>54</v>
      </c>
      <c r="T32" s="54">
        <v>1</v>
      </c>
      <c r="U32" s="53">
        <v>18</v>
      </c>
      <c r="V32" s="52">
        <v>23</v>
      </c>
      <c r="W32" s="54">
        <v>0</v>
      </c>
      <c r="X32" s="55">
        <v>23</v>
      </c>
      <c r="Y32" s="54">
        <v>0</v>
      </c>
      <c r="Z32" s="55">
        <v>0</v>
      </c>
      <c r="AA32" s="54">
        <v>23</v>
      </c>
      <c r="AB32" s="55">
        <v>0</v>
      </c>
      <c r="AC32" s="57">
        <v>468909.1</v>
      </c>
      <c r="AD32" s="57">
        <v>0</v>
      </c>
      <c r="AE32" s="58">
        <v>222894</v>
      </c>
      <c r="AF32" s="57">
        <v>0</v>
      </c>
    </row>
    <row r="33" spans="1:32" ht="14.25">
      <c r="A33" s="52">
        <v>26</v>
      </c>
      <c r="B33" s="53"/>
      <c r="C33" s="70" t="s">
        <v>238</v>
      </c>
      <c r="D33" s="54">
        <v>51</v>
      </c>
      <c r="E33" s="55">
        <v>33</v>
      </c>
      <c r="F33" s="54">
        <v>104</v>
      </c>
      <c r="G33" s="54">
        <v>137</v>
      </c>
      <c r="H33" s="54">
        <v>134</v>
      </c>
      <c r="I33" s="53">
        <v>325</v>
      </c>
      <c r="J33" s="54">
        <v>27</v>
      </c>
      <c r="K33" s="55">
        <v>0</v>
      </c>
      <c r="L33" s="55">
        <v>153</v>
      </c>
      <c r="M33" s="52">
        <v>153</v>
      </c>
      <c r="N33" s="56">
        <v>2</v>
      </c>
      <c r="O33" s="54">
        <v>103</v>
      </c>
      <c r="P33" s="53">
        <v>105</v>
      </c>
      <c r="Q33" s="54">
        <v>171</v>
      </c>
      <c r="R33" s="54">
        <v>114</v>
      </c>
      <c r="S33" s="53">
        <v>285</v>
      </c>
      <c r="T33" s="54">
        <v>1</v>
      </c>
      <c r="U33" s="53">
        <v>39</v>
      </c>
      <c r="V33" s="52">
        <v>46</v>
      </c>
      <c r="W33" s="54">
        <v>2</v>
      </c>
      <c r="X33" s="55">
        <v>44</v>
      </c>
      <c r="Y33" s="54">
        <v>4</v>
      </c>
      <c r="Z33" s="55">
        <v>0</v>
      </c>
      <c r="AA33" s="54">
        <v>46</v>
      </c>
      <c r="AB33" s="55">
        <v>0</v>
      </c>
      <c r="AC33" s="57">
        <v>0</v>
      </c>
      <c r="AD33" s="57">
        <v>0</v>
      </c>
      <c r="AE33" s="58">
        <v>0</v>
      </c>
      <c r="AF33" s="57">
        <v>0</v>
      </c>
    </row>
    <row r="34" spans="1:32" ht="14.25">
      <c r="A34" s="52">
        <v>27</v>
      </c>
      <c r="B34" s="53"/>
      <c r="C34" s="70" t="s">
        <v>218</v>
      </c>
      <c r="D34" s="54">
        <v>101</v>
      </c>
      <c r="E34" s="55">
        <v>22</v>
      </c>
      <c r="F34" s="54">
        <v>0</v>
      </c>
      <c r="G34" s="54">
        <v>98</v>
      </c>
      <c r="H34" s="54">
        <v>80</v>
      </c>
      <c r="I34" s="53">
        <v>221</v>
      </c>
      <c r="J34" s="54">
        <v>25</v>
      </c>
      <c r="K34" s="55">
        <v>0</v>
      </c>
      <c r="L34" s="55">
        <v>113</v>
      </c>
      <c r="M34" s="52">
        <v>113</v>
      </c>
      <c r="N34" s="56">
        <v>0</v>
      </c>
      <c r="O34" s="54">
        <v>55</v>
      </c>
      <c r="P34" s="53">
        <v>55</v>
      </c>
      <c r="Q34" s="54">
        <v>166</v>
      </c>
      <c r="R34" s="54">
        <v>27</v>
      </c>
      <c r="S34" s="53">
        <v>193</v>
      </c>
      <c r="T34" s="54">
        <v>1</v>
      </c>
      <c r="U34" s="53">
        <v>27</v>
      </c>
      <c r="V34" s="52">
        <v>55</v>
      </c>
      <c r="W34" s="54">
        <v>0</v>
      </c>
      <c r="X34" s="55">
        <v>55</v>
      </c>
      <c r="Y34" s="54">
        <v>0</v>
      </c>
      <c r="Z34" s="55">
        <v>0</v>
      </c>
      <c r="AA34" s="54">
        <v>55</v>
      </c>
      <c r="AB34" s="55">
        <v>0</v>
      </c>
      <c r="AC34" s="57">
        <v>1365250</v>
      </c>
      <c r="AD34" s="57">
        <v>0</v>
      </c>
      <c r="AE34" s="58">
        <v>6632</v>
      </c>
      <c r="AF34" s="57">
        <v>0</v>
      </c>
    </row>
    <row r="35" spans="1:32" ht="15" thickBot="1">
      <c r="A35" s="52">
        <v>28</v>
      </c>
      <c r="B35" s="53"/>
      <c r="C35" s="143" t="s">
        <v>223</v>
      </c>
      <c r="D35" s="54">
        <v>30</v>
      </c>
      <c r="E35" s="55">
        <v>6</v>
      </c>
      <c r="F35" s="54">
        <v>0</v>
      </c>
      <c r="G35" s="54">
        <v>151</v>
      </c>
      <c r="H35" s="54">
        <v>151</v>
      </c>
      <c r="I35" s="53">
        <v>187</v>
      </c>
      <c r="J35" s="54">
        <v>24</v>
      </c>
      <c r="K35" s="55">
        <v>24</v>
      </c>
      <c r="L35" s="55">
        <v>87</v>
      </c>
      <c r="M35" s="52">
        <v>111</v>
      </c>
      <c r="N35" s="56">
        <v>11</v>
      </c>
      <c r="O35" s="54">
        <v>29</v>
      </c>
      <c r="P35" s="53">
        <v>40</v>
      </c>
      <c r="Q35" s="54">
        <v>98</v>
      </c>
      <c r="R35" s="54">
        <v>66</v>
      </c>
      <c r="S35" s="53">
        <v>175</v>
      </c>
      <c r="T35" s="54">
        <v>0</v>
      </c>
      <c r="U35" s="53">
        <v>12</v>
      </c>
      <c r="V35" s="52">
        <v>52</v>
      </c>
      <c r="W35" s="54">
        <v>0</v>
      </c>
      <c r="X35" s="55">
        <v>52</v>
      </c>
      <c r="Y35" s="54">
        <v>0</v>
      </c>
      <c r="Z35" s="55">
        <v>2</v>
      </c>
      <c r="AA35" s="54">
        <v>50</v>
      </c>
      <c r="AB35" s="55">
        <v>0</v>
      </c>
      <c r="AC35" s="57">
        <v>938100</v>
      </c>
      <c r="AD35" s="57">
        <v>0</v>
      </c>
      <c r="AE35" s="58">
        <v>34354</v>
      </c>
      <c r="AF35" s="57">
        <v>0</v>
      </c>
    </row>
    <row r="36" spans="2:32" ht="15.75" thickBot="1" thickTop="1">
      <c r="B36" s="53"/>
      <c r="C36" s="144" t="s">
        <v>306</v>
      </c>
      <c r="D36" s="145">
        <f aca="true" t="shared" si="0" ref="D36:L36">SUM(D8:D35)</f>
        <v>2070</v>
      </c>
      <c r="E36" s="145">
        <f t="shared" si="0"/>
        <v>1237</v>
      </c>
      <c r="F36" s="145">
        <f t="shared" si="0"/>
        <v>213</v>
      </c>
      <c r="G36" s="145">
        <f t="shared" si="0"/>
        <v>4255</v>
      </c>
      <c r="H36" s="145">
        <f t="shared" si="0"/>
        <v>3773</v>
      </c>
      <c r="I36" s="145">
        <f t="shared" si="0"/>
        <v>7775</v>
      </c>
      <c r="J36" s="145">
        <f t="shared" si="0"/>
        <v>1510</v>
      </c>
      <c r="K36" s="145">
        <f t="shared" si="0"/>
        <v>692</v>
      </c>
      <c r="L36" s="145">
        <f t="shared" si="0"/>
        <v>1797</v>
      </c>
      <c r="M36" s="145">
        <f>SUM(M8:M35)</f>
        <v>2489</v>
      </c>
      <c r="N36" s="145">
        <f>SUM(N8:N35)</f>
        <v>488</v>
      </c>
      <c r="O36" s="145">
        <f>SUM(O8:O35)</f>
        <v>1577</v>
      </c>
      <c r="P36" s="145">
        <f>SUM(P8:P35)</f>
        <v>2065</v>
      </c>
      <c r="Q36" s="145">
        <f>SUM(Q8:Q35)</f>
        <v>4584</v>
      </c>
      <c r="R36" s="145">
        <f aca="true" t="shared" si="1" ref="R36:AF36">SUM(R8:R35)</f>
        <v>1401</v>
      </c>
      <c r="S36" s="145">
        <f t="shared" si="1"/>
        <v>6064</v>
      </c>
      <c r="T36" s="145">
        <f t="shared" si="1"/>
        <v>93</v>
      </c>
      <c r="U36" s="145">
        <f>SUM(U8:U35)</f>
        <v>1618</v>
      </c>
      <c r="V36" s="145">
        <f t="shared" si="1"/>
        <v>2642</v>
      </c>
      <c r="W36" s="145">
        <f t="shared" si="1"/>
        <v>61</v>
      </c>
      <c r="X36" s="145">
        <f t="shared" si="1"/>
        <v>2568</v>
      </c>
      <c r="Y36" s="145">
        <f t="shared" si="1"/>
        <v>247</v>
      </c>
      <c r="Z36" s="145">
        <f t="shared" si="1"/>
        <v>58</v>
      </c>
      <c r="AA36" s="145">
        <f t="shared" si="1"/>
        <v>2535</v>
      </c>
      <c r="AB36" s="145">
        <f t="shared" si="1"/>
        <v>49</v>
      </c>
      <c r="AC36" s="146">
        <f t="shared" si="1"/>
        <v>22699205.43</v>
      </c>
      <c r="AD36" s="146">
        <f t="shared" si="1"/>
        <v>86633</v>
      </c>
      <c r="AE36" s="146">
        <f t="shared" si="1"/>
        <v>446857.9</v>
      </c>
      <c r="AF36" s="146">
        <f t="shared" si="1"/>
        <v>2000</v>
      </c>
    </row>
    <row r="37" spans="2:32" ht="15" thickBot="1">
      <c r="B37" s="53"/>
      <c r="C37" s="147" t="s">
        <v>307</v>
      </c>
      <c r="D37" s="148">
        <f>SUM(D38:D46)</f>
        <v>306</v>
      </c>
      <c r="E37" s="148">
        <f aca="true" t="shared" si="2" ref="E37:AF37">SUM(E38:E46)</f>
        <v>178</v>
      </c>
      <c r="F37" s="148">
        <f t="shared" si="2"/>
        <v>11</v>
      </c>
      <c r="G37" s="148">
        <f t="shared" si="2"/>
        <v>142</v>
      </c>
      <c r="H37" s="148">
        <f t="shared" si="2"/>
        <v>107</v>
      </c>
      <c r="I37" s="148">
        <f t="shared" si="2"/>
        <v>637</v>
      </c>
      <c r="J37" s="148">
        <f t="shared" si="2"/>
        <v>88</v>
      </c>
      <c r="K37" s="148">
        <f t="shared" si="2"/>
        <v>53</v>
      </c>
      <c r="L37" s="148">
        <f t="shared" si="2"/>
        <v>57</v>
      </c>
      <c r="M37" s="148">
        <f t="shared" si="2"/>
        <v>110</v>
      </c>
      <c r="N37" s="148">
        <f t="shared" si="2"/>
        <v>43</v>
      </c>
      <c r="O37" s="148">
        <f t="shared" si="2"/>
        <v>68</v>
      </c>
      <c r="P37" s="148">
        <f t="shared" si="2"/>
        <v>111</v>
      </c>
      <c r="Q37" s="148">
        <f t="shared" si="2"/>
        <v>199</v>
      </c>
      <c r="R37" s="148">
        <f t="shared" si="2"/>
        <v>110</v>
      </c>
      <c r="S37" s="148">
        <f t="shared" si="2"/>
        <v>309</v>
      </c>
      <c r="T37" s="148">
        <f t="shared" si="2"/>
        <v>12</v>
      </c>
      <c r="U37" s="148">
        <f t="shared" si="2"/>
        <v>316</v>
      </c>
      <c r="V37" s="148">
        <f t="shared" si="2"/>
        <v>181</v>
      </c>
      <c r="W37" s="148">
        <f t="shared" si="2"/>
        <v>12</v>
      </c>
      <c r="X37" s="148">
        <f t="shared" si="2"/>
        <v>143</v>
      </c>
      <c r="Y37" s="148">
        <f t="shared" si="2"/>
        <v>68</v>
      </c>
      <c r="Z37" s="148">
        <f t="shared" si="2"/>
        <v>0</v>
      </c>
      <c r="AA37" s="148">
        <f t="shared" si="2"/>
        <v>181</v>
      </c>
      <c r="AB37" s="148">
        <f t="shared" si="2"/>
        <v>0</v>
      </c>
      <c r="AC37" s="148">
        <f t="shared" si="2"/>
        <v>51162025</v>
      </c>
      <c r="AD37" s="148">
        <f t="shared" si="2"/>
        <v>0</v>
      </c>
      <c r="AE37" s="148">
        <f t="shared" si="2"/>
        <v>0</v>
      </c>
      <c r="AF37" s="148">
        <f t="shared" si="2"/>
        <v>0</v>
      </c>
    </row>
    <row r="38" spans="1:32" ht="14.25">
      <c r="A38" s="52">
        <v>1</v>
      </c>
      <c r="B38" s="53"/>
      <c r="C38" s="55" t="s">
        <v>17</v>
      </c>
      <c r="D38" s="54">
        <v>34</v>
      </c>
      <c r="E38" s="55">
        <v>19</v>
      </c>
      <c r="F38" s="54">
        <v>0</v>
      </c>
      <c r="G38" s="54">
        <v>23</v>
      </c>
      <c r="H38" s="54">
        <v>19</v>
      </c>
      <c r="I38" s="54">
        <v>76</v>
      </c>
      <c r="J38" s="54">
        <v>6</v>
      </c>
      <c r="K38" s="55">
        <v>9</v>
      </c>
      <c r="L38" s="55">
        <v>5</v>
      </c>
      <c r="M38" s="55">
        <v>14</v>
      </c>
      <c r="N38" s="56">
        <v>5</v>
      </c>
      <c r="O38" s="54">
        <v>11</v>
      </c>
      <c r="P38" s="54">
        <v>16</v>
      </c>
      <c r="Q38" s="54">
        <v>21</v>
      </c>
      <c r="R38" s="54">
        <v>15</v>
      </c>
      <c r="S38" s="54">
        <v>36</v>
      </c>
      <c r="T38" s="54">
        <v>1</v>
      </c>
      <c r="U38" s="54">
        <v>39</v>
      </c>
      <c r="V38" s="55">
        <v>14</v>
      </c>
      <c r="W38" s="54">
        <v>4</v>
      </c>
      <c r="X38" s="55">
        <v>9</v>
      </c>
      <c r="Y38" s="54">
        <v>3</v>
      </c>
      <c r="Z38" s="55">
        <v>0</v>
      </c>
      <c r="AA38" s="54">
        <v>14</v>
      </c>
      <c r="AB38" s="55">
        <v>0</v>
      </c>
      <c r="AC38" s="57">
        <v>39300</v>
      </c>
      <c r="AD38" s="57">
        <v>0</v>
      </c>
      <c r="AE38" s="58">
        <v>0</v>
      </c>
      <c r="AF38" s="57">
        <v>0</v>
      </c>
    </row>
    <row r="39" spans="1:32" ht="14.25">
      <c r="A39" s="52">
        <v>2</v>
      </c>
      <c r="B39" s="53"/>
      <c r="C39" s="55" t="s">
        <v>18</v>
      </c>
      <c r="D39" s="54">
        <v>34</v>
      </c>
      <c r="E39" s="55">
        <v>10</v>
      </c>
      <c r="F39" s="54">
        <v>1</v>
      </c>
      <c r="G39" s="54">
        <v>17</v>
      </c>
      <c r="H39" s="54">
        <v>13</v>
      </c>
      <c r="I39" s="54">
        <v>62</v>
      </c>
      <c r="J39" s="54">
        <v>9</v>
      </c>
      <c r="K39" s="55">
        <v>1</v>
      </c>
      <c r="L39" s="55">
        <v>7</v>
      </c>
      <c r="M39" s="55">
        <v>8</v>
      </c>
      <c r="N39" s="56">
        <v>9</v>
      </c>
      <c r="O39" s="54">
        <v>8</v>
      </c>
      <c r="P39" s="54">
        <v>17</v>
      </c>
      <c r="Q39" s="54">
        <v>21</v>
      </c>
      <c r="R39" s="54">
        <v>13</v>
      </c>
      <c r="S39" s="54">
        <v>34</v>
      </c>
      <c r="T39" s="54">
        <v>0</v>
      </c>
      <c r="U39" s="54">
        <v>28</v>
      </c>
      <c r="V39" s="55">
        <v>19</v>
      </c>
      <c r="W39" s="54">
        <v>0</v>
      </c>
      <c r="X39" s="55">
        <v>12</v>
      </c>
      <c r="Y39" s="54">
        <v>3</v>
      </c>
      <c r="Z39" s="55">
        <v>0</v>
      </c>
      <c r="AA39" s="54">
        <v>19</v>
      </c>
      <c r="AB39" s="55">
        <v>0</v>
      </c>
      <c r="AC39" s="57">
        <v>82119</v>
      </c>
      <c r="AD39" s="57">
        <v>0</v>
      </c>
      <c r="AE39" s="58">
        <v>0</v>
      </c>
      <c r="AF39" s="57">
        <v>0</v>
      </c>
    </row>
    <row r="40" spans="1:32" ht="14.25">
      <c r="A40" s="52">
        <v>3</v>
      </c>
      <c r="B40" s="53"/>
      <c r="C40" s="55" t="s">
        <v>19</v>
      </c>
      <c r="D40" s="54">
        <v>47</v>
      </c>
      <c r="E40" s="55">
        <v>34</v>
      </c>
      <c r="F40" s="54">
        <v>0</v>
      </c>
      <c r="G40" s="54">
        <v>17</v>
      </c>
      <c r="H40" s="54">
        <v>10</v>
      </c>
      <c r="I40" s="54">
        <v>98</v>
      </c>
      <c r="J40" s="54">
        <v>14</v>
      </c>
      <c r="K40" s="55">
        <v>12</v>
      </c>
      <c r="L40" s="55">
        <v>6</v>
      </c>
      <c r="M40" s="55">
        <v>18</v>
      </c>
      <c r="N40" s="56">
        <v>6</v>
      </c>
      <c r="O40" s="54">
        <v>7</v>
      </c>
      <c r="P40" s="54">
        <v>13</v>
      </c>
      <c r="Q40" s="54">
        <v>27</v>
      </c>
      <c r="R40" s="54">
        <v>18</v>
      </c>
      <c r="S40" s="54">
        <v>45</v>
      </c>
      <c r="T40" s="54">
        <v>2</v>
      </c>
      <c r="U40" s="54">
        <v>51</v>
      </c>
      <c r="V40" s="55">
        <v>24</v>
      </c>
      <c r="W40" s="54">
        <v>2</v>
      </c>
      <c r="X40" s="55">
        <v>20</v>
      </c>
      <c r="Y40" s="54">
        <v>10</v>
      </c>
      <c r="Z40" s="55">
        <v>0</v>
      </c>
      <c r="AA40" s="54">
        <v>24</v>
      </c>
      <c r="AB40" s="55">
        <v>0</v>
      </c>
      <c r="AC40" s="57">
        <v>14848610</v>
      </c>
      <c r="AD40" s="57">
        <v>0</v>
      </c>
      <c r="AE40" s="58">
        <v>0</v>
      </c>
      <c r="AF40" s="57">
        <v>0</v>
      </c>
    </row>
    <row r="41" spans="1:32" ht="14.25">
      <c r="A41" s="52">
        <v>4</v>
      </c>
      <c r="B41" s="53"/>
      <c r="C41" s="55" t="s">
        <v>20</v>
      </c>
      <c r="D41" s="54">
        <v>29</v>
      </c>
      <c r="E41" s="55">
        <v>28</v>
      </c>
      <c r="F41" s="54">
        <v>1</v>
      </c>
      <c r="G41" s="54">
        <v>8</v>
      </c>
      <c r="H41" s="54">
        <v>6</v>
      </c>
      <c r="I41" s="54">
        <v>66</v>
      </c>
      <c r="J41" s="54">
        <v>5</v>
      </c>
      <c r="K41" s="55">
        <v>4</v>
      </c>
      <c r="L41" s="55">
        <v>6</v>
      </c>
      <c r="M41" s="55">
        <v>10</v>
      </c>
      <c r="N41" s="56">
        <v>5</v>
      </c>
      <c r="O41" s="54">
        <v>3</v>
      </c>
      <c r="P41" s="54">
        <v>8</v>
      </c>
      <c r="Q41" s="54">
        <v>15</v>
      </c>
      <c r="R41" s="54">
        <v>8</v>
      </c>
      <c r="S41" s="54">
        <v>23</v>
      </c>
      <c r="T41" s="54">
        <v>2</v>
      </c>
      <c r="U41" s="54">
        <v>41</v>
      </c>
      <c r="V41" s="55">
        <v>8</v>
      </c>
      <c r="W41" s="54">
        <v>2</v>
      </c>
      <c r="X41" s="55">
        <v>6</v>
      </c>
      <c r="Y41" s="54">
        <v>2</v>
      </c>
      <c r="Z41" s="55">
        <v>0</v>
      </c>
      <c r="AA41" s="54">
        <v>8</v>
      </c>
      <c r="AB41" s="55">
        <v>0</v>
      </c>
      <c r="AC41" s="57">
        <v>27014</v>
      </c>
      <c r="AD41" s="57">
        <v>0</v>
      </c>
      <c r="AE41" s="58">
        <v>0</v>
      </c>
      <c r="AF41" s="57">
        <v>0</v>
      </c>
    </row>
    <row r="42" spans="1:32" ht="14.25">
      <c r="A42" s="52">
        <v>5</v>
      </c>
      <c r="B42" s="53"/>
      <c r="C42" s="55" t="s">
        <v>21</v>
      </c>
      <c r="D42" s="54">
        <v>36</v>
      </c>
      <c r="E42" s="55">
        <v>21</v>
      </c>
      <c r="F42" s="54">
        <v>4</v>
      </c>
      <c r="G42" s="54">
        <v>21</v>
      </c>
      <c r="H42" s="54">
        <v>9</v>
      </c>
      <c r="I42" s="54">
        <v>82</v>
      </c>
      <c r="J42" s="54">
        <v>16</v>
      </c>
      <c r="K42" s="55">
        <v>5</v>
      </c>
      <c r="L42" s="55">
        <v>5</v>
      </c>
      <c r="M42" s="55">
        <v>10</v>
      </c>
      <c r="N42" s="56">
        <v>9</v>
      </c>
      <c r="O42" s="54">
        <v>11</v>
      </c>
      <c r="P42" s="54">
        <v>20</v>
      </c>
      <c r="Q42" s="54">
        <v>33</v>
      </c>
      <c r="R42" s="54">
        <v>13</v>
      </c>
      <c r="S42" s="54">
        <v>46</v>
      </c>
      <c r="T42" s="54">
        <v>0</v>
      </c>
      <c r="U42" s="54">
        <v>36</v>
      </c>
      <c r="V42" s="55">
        <v>27</v>
      </c>
      <c r="W42" s="54">
        <v>0</v>
      </c>
      <c r="X42" s="55">
        <v>23</v>
      </c>
      <c r="Y42" s="54">
        <v>4</v>
      </c>
      <c r="Z42" s="55">
        <v>0</v>
      </c>
      <c r="AA42" s="54">
        <v>27</v>
      </c>
      <c r="AB42" s="55">
        <v>0</v>
      </c>
      <c r="AC42" s="57">
        <v>0</v>
      </c>
      <c r="AD42" s="57">
        <v>0</v>
      </c>
      <c r="AE42" s="58">
        <v>0</v>
      </c>
      <c r="AF42" s="57">
        <v>0</v>
      </c>
    </row>
    <row r="43" spans="1:32" ht="14.25">
      <c r="A43" s="52">
        <v>6</v>
      </c>
      <c r="B43" s="53"/>
      <c r="C43" s="55" t="s">
        <v>22</v>
      </c>
      <c r="D43" s="54">
        <v>41</v>
      </c>
      <c r="E43" s="55">
        <v>18</v>
      </c>
      <c r="F43" s="54">
        <v>1</v>
      </c>
      <c r="G43" s="54">
        <v>23</v>
      </c>
      <c r="H43" s="54">
        <v>22</v>
      </c>
      <c r="I43" s="54">
        <v>83</v>
      </c>
      <c r="J43" s="54">
        <v>14</v>
      </c>
      <c r="K43" s="55">
        <v>6</v>
      </c>
      <c r="L43" s="55">
        <v>8</v>
      </c>
      <c r="M43" s="55">
        <v>14</v>
      </c>
      <c r="N43" s="56">
        <v>6</v>
      </c>
      <c r="O43" s="54">
        <v>15</v>
      </c>
      <c r="P43" s="54">
        <v>21</v>
      </c>
      <c r="Q43" s="54">
        <v>32</v>
      </c>
      <c r="R43" s="54">
        <v>17</v>
      </c>
      <c r="S43" s="54">
        <v>49</v>
      </c>
      <c r="T43" s="54">
        <v>1</v>
      </c>
      <c r="U43" s="54">
        <v>33</v>
      </c>
      <c r="V43" s="55">
        <v>26</v>
      </c>
      <c r="W43" s="54">
        <v>0</v>
      </c>
      <c r="X43" s="55">
        <v>18</v>
      </c>
      <c r="Y43" s="54">
        <v>14</v>
      </c>
      <c r="Z43" s="55">
        <v>0</v>
      </c>
      <c r="AA43" s="54">
        <v>26</v>
      </c>
      <c r="AB43" s="55">
        <v>0</v>
      </c>
      <c r="AC43" s="57">
        <v>2295</v>
      </c>
      <c r="AD43" s="57">
        <v>0</v>
      </c>
      <c r="AE43" s="58">
        <v>0</v>
      </c>
      <c r="AF43" s="57">
        <v>0</v>
      </c>
    </row>
    <row r="44" spans="1:32" ht="14.25">
      <c r="A44" s="52">
        <v>7</v>
      </c>
      <c r="B44" s="53"/>
      <c r="C44" s="55" t="s">
        <v>38</v>
      </c>
      <c r="D44" s="54">
        <v>25</v>
      </c>
      <c r="E44" s="55">
        <v>23</v>
      </c>
      <c r="F44" s="54">
        <v>1</v>
      </c>
      <c r="G44" s="54">
        <v>17</v>
      </c>
      <c r="H44" s="54">
        <v>15</v>
      </c>
      <c r="I44" s="54">
        <v>66</v>
      </c>
      <c r="J44" s="54">
        <v>7</v>
      </c>
      <c r="K44" s="55">
        <v>5</v>
      </c>
      <c r="L44" s="55">
        <v>5</v>
      </c>
      <c r="M44" s="55">
        <v>10</v>
      </c>
      <c r="N44" s="56">
        <v>2</v>
      </c>
      <c r="O44" s="54">
        <v>9</v>
      </c>
      <c r="P44" s="54">
        <v>11</v>
      </c>
      <c r="Q44" s="54">
        <v>17</v>
      </c>
      <c r="R44" s="54">
        <v>11</v>
      </c>
      <c r="S44" s="54">
        <v>28</v>
      </c>
      <c r="T44" s="54">
        <v>3</v>
      </c>
      <c r="U44" s="54">
        <v>35</v>
      </c>
      <c r="V44" s="55">
        <v>14</v>
      </c>
      <c r="W44" s="54">
        <v>0</v>
      </c>
      <c r="X44" s="55">
        <v>14</v>
      </c>
      <c r="Y44" s="54">
        <v>4</v>
      </c>
      <c r="Z44" s="55">
        <v>0</v>
      </c>
      <c r="AA44" s="54">
        <v>14</v>
      </c>
      <c r="AB44" s="55">
        <v>0</v>
      </c>
      <c r="AC44" s="57">
        <v>0</v>
      </c>
      <c r="AD44" s="57">
        <v>0</v>
      </c>
      <c r="AE44" s="58">
        <v>0</v>
      </c>
      <c r="AF44" s="57">
        <v>0</v>
      </c>
    </row>
    <row r="45" spans="1:32" ht="14.25">
      <c r="A45" s="52">
        <v>8</v>
      </c>
      <c r="B45" s="53"/>
      <c r="C45" s="55" t="s">
        <v>39</v>
      </c>
      <c r="D45" s="54">
        <v>18</v>
      </c>
      <c r="E45" s="55">
        <v>11</v>
      </c>
      <c r="F45" s="54">
        <v>3</v>
      </c>
      <c r="G45" s="54">
        <v>9</v>
      </c>
      <c r="H45" s="54">
        <v>9</v>
      </c>
      <c r="I45" s="54">
        <v>41</v>
      </c>
      <c r="J45" s="54">
        <v>7</v>
      </c>
      <c r="K45" s="55">
        <v>2</v>
      </c>
      <c r="L45" s="55">
        <v>4</v>
      </c>
      <c r="M45" s="55">
        <v>6</v>
      </c>
      <c r="N45" s="56">
        <v>1</v>
      </c>
      <c r="O45" s="54">
        <v>3</v>
      </c>
      <c r="P45" s="54">
        <v>4</v>
      </c>
      <c r="Q45" s="54">
        <v>15</v>
      </c>
      <c r="R45" s="54">
        <v>2</v>
      </c>
      <c r="S45" s="54">
        <v>17</v>
      </c>
      <c r="T45" s="54">
        <v>0</v>
      </c>
      <c r="U45" s="54">
        <v>24</v>
      </c>
      <c r="V45" s="55">
        <v>12</v>
      </c>
      <c r="W45" s="54">
        <v>0</v>
      </c>
      <c r="X45" s="55">
        <v>11</v>
      </c>
      <c r="Y45" s="54">
        <v>2</v>
      </c>
      <c r="Z45" s="55">
        <v>0</v>
      </c>
      <c r="AA45" s="54">
        <v>12</v>
      </c>
      <c r="AB45" s="55">
        <v>0</v>
      </c>
      <c r="AC45" s="57">
        <v>36156820</v>
      </c>
      <c r="AD45" s="57">
        <v>0</v>
      </c>
      <c r="AE45" s="58">
        <v>0</v>
      </c>
      <c r="AF45" s="57">
        <v>0</v>
      </c>
    </row>
    <row r="46" spans="1:32" ht="15" thickBot="1">
      <c r="A46" s="52">
        <v>9</v>
      </c>
      <c r="B46" s="53"/>
      <c r="C46" s="55" t="s">
        <v>40</v>
      </c>
      <c r="D46" s="54">
        <v>42</v>
      </c>
      <c r="E46" s="55">
        <v>14</v>
      </c>
      <c r="F46" s="54">
        <v>0</v>
      </c>
      <c r="G46" s="54">
        <v>7</v>
      </c>
      <c r="H46" s="54">
        <v>4</v>
      </c>
      <c r="I46" s="54">
        <v>63</v>
      </c>
      <c r="J46" s="54">
        <v>10</v>
      </c>
      <c r="K46" s="55">
        <v>9</v>
      </c>
      <c r="L46" s="55">
        <v>11</v>
      </c>
      <c r="M46" s="55">
        <v>20</v>
      </c>
      <c r="N46" s="56">
        <v>0</v>
      </c>
      <c r="O46" s="54">
        <v>1</v>
      </c>
      <c r="P46" s="54">
        <v>1</v>
      </c>
      <c r="Q46" s="54">
        <v>18</v>
      </c>
      <c r="R46" s="54">
        <v>13</v>
      </c>
      <c r="S46" s="54">
        <v>31</v>
      </c>
      <c r="T46" s="54">
        <v>3</v>
      </c>
      <c r="U46" s="54">
        <v>29</v>
      </c>
      <c r="V46" s="55">
        <v>37</v>
      </c>
      <c r="W46" s="54">
        <v>4</v>
      </c>
      <c r="X46" s="55">
        <v>30</v>
      </c>
      <c r="Y46" s="54">
        <v>26</v>
      </c>
      <c r="Z46" s="55">
        <v>0</v>
      </c>
      <c r="AA46" s="54">
        <v>37</v>
      </c>
      <c r="AB46" s="55">
        <v>0</v>
      </c>
      <c r="AC46" s="57">
        <v>5867</v>
      </c>
      <c r="AD46" s="57">
        <v>0</v>
      </c>
      <c r="AE46" s="58">
        <v>0</v>
      </c>
      <c r="AF46" s="57">
        <v>0</v>
      </c>
    </row>
    <row r="47" spans="1:32" ht="15" thickBot="1">
      <c r="A47" s="62"/>
      <c r="B47" s="63"/>
      <c r="C47" s="144" t="s">
        <v>308</v>
      </c>
      <c r="D47" s="149">
        <f aca="true" t="shared" si="3" ref="D47:AF47">SUM(D36:D37)</f>
        <v>2376</v>
      </c>
      <c r="E47" s="149">
        <f t="shared" si="3"/>
        <v>1415</v>
      </c>
      <c r="F47" s="149">
        <f t="shared" si="3"/>
        <v>224</v>
      </c>
      <c r="G47" s="149">
        <f t="shared" si="3"/>
        <v>4397</v>
      </c>
      <c r="H47" s="149">
        <f t="shared" si="3"/>
        <v>3880</v>
      </c>
      <c r="I47" s="149">
        <f t="shared" si="3"/>
        <v>8412</v>
      </c>
      <c r="J47" s="149">
        <f t="shared" si="3"/>
        <v>1598</v>
      </c>
      <c r="K47" s="149">
        <f t="shared" si="3"/>
        <v>745</v>
      </c>
      <c r="L47" s="149">
        <f t="shared" si="3"/>
        <v>1854</v>
      </c>
      <c r="M47" s="149">
        <f t="shared" si="3"/>
        <v>2599</v>
      </c>
      <c r="N47" s="149">
        <f t="shared" si="3"/>
        <v>531</v>
      </c>
      <c r="O47" s="149">
        <f t="shared" si="3"/>
        <v>1645</v>
      </c>
      <c r="P47" s="149">
        <f t="shared" si="3"/>
        <v>2176</v>
      </c>
      <c r="Q47" s="149">
        <f t="shared" si="3"/>
        <v>4783</v>
      </c>
      <c r="R47" s="149">
        <f t="shared" si="3"/>
        <v>1511</v>
      </c>
      <c r="S47" s="149">
        <f t="shared" si="3"/>
        <v>6373</v>
      </c>
      <c r="T47" s="149">
        <f t="shared" si="3"/>
        <v>105</v>
      </c>
      <c r="U47" s="149">
        <f t="shared" si="3"/>
        <v>1934</v>
      </c>
      <c r="V47" s="149">
        <f t="shared" si="3"/>
        <v>2823</v>
      </c>
      <c r="W47" s="149">
        <f t="shared" si="3"/>
        <v>73</v>
      </c>
      <c r="X47" s="149">
        <f t="shared" si="3"/>
        <v>2711</v>
      </c>
      <c r="Y47" s="149">
        <f t="shared" si="3"/>
        <v>315</v>
      </c>
      <c r="Z47" s="149">
        <f t="shared" si="3"/>
        <v>58</v>
      </c>
      <c r="AA47" s="149">
        <f t="shared" si="3"/>
        <v>2716</v>
      </c>
      <c r="AB47" s="149">
        <f t="shared" si="3"/>
        <v>49</v>
      </c>
      <c r="AC47" s="150">
        <f t="shared" si="3"/>
        <v>73861230.43</v>
      </c>
      <c r="AD47" s="150">
        <f t="shared" si="3"/>
        <v>86633</v>
      </c>
      <c r="AE47" s="150">
        <f t="shared" si="3"/>
        <v>446857.9</v>
      </c>
      <c r="AF47" s="150">
        <f t="shared" si="3"/>
        <v>2000</v>
      </c>
    </row>
    <row r="48" spans="1:32" ht="14.25">
      <c r="A48" s="151"/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</row>
    <row r="49" spans="1:32" ht="14.25">
      <c r="A49" s="151"/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</row>
    <row r="50" spans="1:32" ht="14.25">
      <c r="A50" s="151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СЗ</dc:creator>
  <cp:keywords/>
  <dc:description/>
  <cp:lastModifiedBy>AVasileva</cp:lastModifiedBy>
  <cp:lastPrinted>2010-03-11T08:31:15Z</cp:lastPrinted>
  <dcterms:modified xsi:type="dcterms:W3CDTF">2010-03-26T12:53:09Z</dcterms:modified>
  <cp:category/>
  <cp:version/>
  <cp:contentType/>
  <cp:contentStatus/>
</cp:coreProperties>
</file>